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35" yWindow="1320" windowWidth="19320" windowHeight="1176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<sst xmlns="http://schemas.openxmlformats.org/spreadsheetml/2006/main" count="224" uniqueCount="58">
  <si>
    <t>Male</t>
  </si>
  <si>
    <t>N°</t>
  </si>
  <si>
    <t>Locality</t>
  </si>
  <si>
    <t>P</t>
  </si>
  <si>
    <t>L</t>
  </si>
  <si>
    <t>IOS</t>
  </si>
  <si>
    <t>EE</t>
  </si>
  <si>
    <t>GG</t>
  </si>
  <si>
    <t>CV</t>
  </si>
  <si>
    <t>FB</t>
  </si>
  <si>
    <t>FL</t>
  </si>
  <si>
    <t>F</t>
  </si>
  <si>
    <t>FD</t>
  </si>
  <si>
    <t>Fa1</t>
  </si>
  <si>
    <t>Fa2</t>
  </si>
  <si>
    <t>Fa3</t>
  </si>
  <si>
    <t>Fa1+Fa2+Fa3</t>
  </si>
  <si>
    <t>Buganda</t>
  </si>
  <si>
    <t>Maximum</t>
  </si>
  <si>
    <t>Minimum</t>
  </si>
  <si>
    <t>Average</t>
  </si>
  <si>
    <t>N</t>
  </si>
  <si>
    <t>Foot formula</t>
  </si>
  <si>
    <t>Female</t>
  </si>
  <si>
    <t>Genemeta terrea</t>
  </si>
  <si>
    <t>Zamakoe</t>
  </si>
  <si>
    <t>Gemeneta opilionoides</t>
  </si>
  <si>
    <t>Ngutadjap</t>
  </si>
  <si>
    <t>L/P</t>
  </si>
  <si>
    <t>GG/P</t>
  </si>
  <si>
    <t>CV/P</t>
  </si>
  <si>
    <t>IOS/P</t>
  </si>
  <si>
    <t>EE/P</t>
  </si>
  <si>
    <t>FB/P</t>
  </si>
  <si>
    <t>FL/P</t>
  </si>
  <si>
    <t>F/FD</t>
  </si>
  <si>
    <t>Fa1-a3/F</t>
  </si>
  <si>
    <t>Tab. 1</t>
  </si>
  <si>
    <t>Tab. 1  cont.</t>
  </si>
  <si>
    <t>Tab. 1 cont.</t>
  </si>
  <si>
    <t xml:space="preserve">Foot </t>
  </si>
  <si>
    <t>formula</t>
  </si>
  <si>
    <t>Foot</t>
  </si>
  <si>
    <t xml:space="preserve"> formula</t>
  </si>
  <si>
    <t xml:space="preserve">P: Length of the pronotum in the midline. </t>
  </si>
  <si>
    <t>L: Overall length from the tip of the fastigium to the most posterior part of the genitalia, measured in lateral view.</t>
  </si>
  <si>
    <t>GG: Maximum width across the genae in frontal view.</t>
  </si>
  <si>
    <t>CV: Height of the head from clypeal suture to vertex, measured in lateral view from the clypeal suture to the highest point on the vertex posterior to the eyes.</t>
  </si>
  <si>
    <t>IOS: interocular space at is narrowest point.</t>
  </si>
  <si>
    <t>EE: The maximum width across the eyes in dorsal view.</t>
  </si>
  <si>
    <t>FB: Breadth of fastigium, from the outer margins of the two lateral ocelli, visible on the edges of the fastigium in dorsal view.</t>
  </si>
  <si>
    <t xml:space="preserve">FL: Length of fastigium, measured from a line joining the most anterior part of the profile of the eyes in dorsal view to the tip of the fastigium.  </t>
  </si>
  <si>
    <t>F : Maximum length of the hind femur.</t>
  </si>
  <si>
    <t>FD: Depth of femur, measured as the distance between the two parallel lines running througgh the dorsal and ventral extremitiess of the femur, drawn parallel to the long axis of the femur.</t>
  </si>
  <si>
    <t>Ta1, Ta2, Ta3: The lengths of the three hind tarsal segments.</t>
  </si>
  <si>
    <t>Ta1-a3: The sum of Ta1, Ta2, Ta3, giving a measure of the length of the hind foot, without considering the areolum or claws.</t>
  </si>
  <si>
    <t>The foot formula is the relative lengths of the 3 hind tarsal joints, expressed as percentages of the total length of the foot.</t>
  </si>
  <si>
    <t>Legend:</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</si>
</sst>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CHF&quot;#,##0;\-&quot;CHF&quot;#,##0"/>
    <numFmt numFmtId="165" formatCode="&quot;CHF&quot;#,##0;[Red]\-&quot;CHF&quot;#,##0"/>
    <numFmt numFmtId="166" formatCode="&quot;CHF&quot;#,##0.00;\-&quot;CHF&quot;#,##0.00"/>
    <numFmt numFmtId="167" formatCode="&quot;CHF&quot;#,##0.00;[Red]\-&quot;CHF&quot;#,##0.00"/>
    <numFmt numFmtId="168" formatCode="_-&quot;CHF&quot;* #,##0_-;\-&quot;CHF&quot;* #,##0_-;_-&quot;CHF&quot;* &quot;-&quot;_-;_-@_-"/>
    <numFmt numFmtId="169" formatCode="_-* #,##0_-;\-* #,##0_-;_-* &quot;-&quot;_-;_-@_-"/>
    <numFmt numFmtId="170" formatCode="_-&quot;CHF&quot;* #,##0.00_-;\-&quot;CHF&quot;* #,##0.00_-;_-&quot;CHF&quot;* &quot;-&quot;??_-;_-@_-"/>
    <numFmt numFmtId="171" formatCode="_-* #,##0.00_-;\-* #,##0.00_-;_-* &quot;-&quot;??_-;_-@_-"/>
    <numFmt numFmtId="172" formatCode="0.0%"/>
    <numFmt numFmtId="173" formatCode="&quot;Vrai&quot;;&quot;Vrai&quot;;&quot;Faux&quot;"/>
    <numFmt numFmtId="174" formatCode="&quot;Actif&quot;;&quot;Actif&quot;;&quot;Inactif&quot;"/>
    <numFmt numFmtId="175" formatCode="[$€-2]\ #,##0.00_);[Red]\([$€-2]\ #,##0.00\)"/>
  </numFmts>
  <fonts count="41">
    <font>
      <sz val="11"/>
      <color theme="1"/>
      <name val="Calibri"/>
      <family val="2"/>
    </font>
    <font>
      <sz val="12"/>
      <color indexed="8"/>
      <name val="Calibri"/>
      <family val="2"/>
    </font>
    <font>
      <sz val="11"/>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u val="single"/>
      <sz val="11"/>
      <color indexed="12"/>
      <name val="Calibri"/>
      <family val="2"/>
    </font>
    <font>
      <u val="single"/>
      <sz val="11"/>
      <color indexed="20"/>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u val="single"/>
      <sz val="11"/>
      <color theme="10"/>
      <name val="Calibri"/>
      <family val="2"/>
    </font>
    <font>
      <u val="single"/>
      <sz val="11"/>
      <color theme="11"/>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2"/>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0" fillId="27" borderId="3" applyNumberFormat="0" applyFont="0" applyAlignment="0" applyProtection="0"/>
    <xf numFmtId="0" fontId="26" fillId="28" borderId="1" applyNumberFormat="0" applyAlignment="0" applyProtection="0"/>
    <xf numFmtId="0" fontId="27" fillId="2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26">
    <xf numFmtId="0" fontId="0" fillId="0" borderId="0" xfId="0" applyFont="1" applyAlignment="1">
      <alignment/>
    </xf>
    <xf numFmtId="2" fontId="38" fillId="0" borderId="0" xfId="0" applyNumberFormat="1" applyFont="1" applyAlignment="1">
      <alignment/>
    </xf>
    <xf numFmtId="2" fontId="21" fillId="0" borderId="0" xfId="0" applyNumberFormat="1" applyFont="1" applyAlignment="1">
      <alignment/>
    </xf>
    <xf numFmtId="0" fontId="21" fillId="0" borderId="0" xfId="0" applyFont="1" applyAlignment="1">
      <alignment/>
    </xf>
    <xf numFmtId="2" fontId="38" fillId="0" borderId="10" xfId="0" applyNumberFormat="1" applyFont="1" applyBorder="1" applyAlignment="1">
      <alignment/>
    </xf>
    <xf numFmtId="2" fontId="21" fillId="0" borderId="10" xfId="0" applyNumberFormat="1" applyFont="1" applyBorder="1" applyAlignment="1">
      <alignment/>
    </xf>
    <xf numFmtId="1" fontId="21" fillId="0" borderId="10" xfId="0" applyNumberFormat="1" applyFont="1" applyBorder="1" applyAlignment="1">
      <alignment/>
    </xf>
    <xf numFmtId="1" fontId="21" fillId="0" borderId="0" xfId="0" applyNumberFormat="1" applyFont="1" applyAlignment="1">
      <alignment/>
    </xf>
    <xf numFmtId="0" fontId="21" fillId="0" borderId="11" xfId="0" applyFont="1" applyBorder="1" applyAlignment="1">
      <alignment/>
    </xf>
    <xf numFmtId="2" fontId="21" fillId="0" borderId="12" xfId="0" applyNumberFormat="1" applyFont="1" applyBorder="1" applyAlignment="1">
      <alignment/>
    </xf>
    <xf numFmtId="0" fontId="21" fillId="0" borderId="10" xfId="0" applyFont="1" applyBorder="1" applyAlignment="1">
      <alignment/>
    </xf>
    <xf numFmtId="0" fontId="21" fillId="0" borderId="0" xfId="0" applyFont="1" applyBorder="1" applyAlignment="1">
      <alignment/>
    </xf>
    <xf numFmtId="0" fontId="38" fillId="0" borderId="0" xfId="0" applyFont="1" applyBorder="1" applyAlignment="1">
      <alignment/>
    </xf>
    <xf numFmtId="2" fontId="21" fillId="0" borderId="13" xfId="0" applyNumberFormat="1" applyFont="1" applyBorder="1" applyAlignment="1">
      <alignment/>
    </xf>
    <xf numFmtId="2" fontId="21" fillId="0" borderId="11" xfId="0" applyNumberFormat="1" applyFont="1" applyBorder="1" applyAlignment="1">
      <alignment/>
    </xf>
    <xf numFmtId="0" fontId="21" fillId="0" borderId="14" xfId="0" applyFont="1" applyBorder="1" applyAlignment="1">
      <alignment/>
    </xf>
    <xf numFmtId="2" fontId="21" fillId="0" borderId="15" xfId="0" applyNumberFormat="1" applyFont="1" applyBorder="1" applyAlignment="1">
      <alignment/>
    </xf>
    <xf numFmtId="1" fontId="21" fillId="0" borderId="12" xfId="0" applyNumberFormat="1" applyFont="1" applyBorder="1" applyAlignment="1">
      <alignment/>
    </xf>
    <xf numFmtId="1" fontId="21" fillId="0" borderId="14" xfId="0" applyNumberFormat="1" applyFont="1" applyBorder="1" applyAlignment="1">
      <alignment/>
    </xf>
    <xf numFmtId="2" fontId="21" fillId="0" borderId="0" xfId="0" applyNumberFormat="1" applyFont="1" applyBorder="1" applyAlignment="1">
      <alignment/>
    </xf>
    <xf numFmtId="0" fontId="21" fillId="0" borderId="13" xfId="0" applyFont="1" applyBorder="1" applyAlignment="1">
      <alignment/>
    </xf>
    <xf numFmtId="2" fontId="38" fillId="0" borderId="13" xfId="0" applyNumberFormat="1" applyFont="1" applyBorder="1" applyAlignment="1">
      <alignment/>
    </xf>
    <xf numFmtId="2" fontId="40" fillId="0" borderId="10" xfId="0" applyNumberFormat="1" applyFont="1" applyBorder="1" applyAlignment="1">
      <alignment/>
    </xf>
    <xf numFmtId="0" fontId="21" fillId="0" borderId="0" xfId="0" applyFont="1" applyAlignment="1">
      <alignment vertical="center"/>
    </xf>
    <xf numFmtId="0" fontId="21" fillId="0" borderId="0" xfId="0" applyFont="1" applyAlignment="1">
      <alignment/>
    </xf>
    <xf numFmtId="2" fontId="21" fillId="0" borderId="0" xfId="0" applyNumberFormat="1" applyFont="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91"/>
  <sheetViews>
    <sheetView tabSelected="1" zoomScalePageLayoutView="0" workbookViewId="0" topLeftCell="A1">
      <selection activeCell="C77" sqref="C77"/>
    </sheetView>
  </sheetViews>
  <sheetFormatPr defaultColWidth="9.140625" defaultRowHeight="15"/>
  <cols>
    <col min="1" max="1" width="9.57421875" style="3" bestFit="1" customWidth="1"/>
    <col min="2" max="2" width="8.00390625" style="3" bestFit="1" customWidth="1"/>
    <col min="3" max="3" width="5.00390625" style="3" bestFit="1" customWidth="1"/>
    <col min="4" max="4" width="6.140625" style="3" bestFit="1" customWidth="1"/>
    <col min="5" max="10" width="5.00390625" style="3" bestFit="1" customWidth="1"/>
    <col min="11" max="11" width="7.00390625" style="3" customWidth="1"/>
    <col min="12" max="15" width="5.00390625" style="3" bestFit="1" customWidth="1"/>
    <col min="16" max="16" width="9.8515625" style="3" bestFit="1" customWidth="1"/>
    <col min="17" max="17" width="7.7109375" style="3" bestFit="1" customWidth="1"/>
    <col min="18" max="19" width="5.00390625" style="2" bestFit="1" customWidth="1"/>
    <col min="20" max="25" width="5.00390625" style="3" bestFit="1" customWidth="1"/>
    <col min="26" max="26" width="7.00390625" style="3" bestFit="1" customWidth="1"/>
    <col min="27" max="16384" width="9.140625" style="3" customWidth="1"/>
  </cols>
  <sheetData>
    <row r="1" spans="1:26" ht="15.75">
      <c r="A1" s="1" t="s">
        <v>37</v>
      </c>
      <c r="B1" s="2"/>
      <c r="C1" s="2"/>
      <c r="D1" s="2"/>
      <c r="E1" s="2"/>
      <c r="F1" s="2"/>
      <c r="G1" s="2"/>
      <c r="H1" s="2"/>
      <c r="I1" s="2"/>
      <c r="J1" s="2"/>
      <c r="K1" s="2"/>
      <c r="L1" s="2"/>
      <c r="M1" s="2"/>
      <c r="N1" s="2"/>
      <c r="O1" s="2"/>
      <c r="P1" s="2"/>
      <c r="Q1" s="2"/>
      <c r="T1" s="2"/>
      <c r="U1" s="2"/>
      <c r="V1" s="2"/>
      <c r="W1" s="2"/>
      <c r="X1" s="2"/>
      <c r="Y1" s="2"/>
      <c r="Z1" s="2"/>
    </row>
    <row r="2" spans="1:26" ht="15.75">
      <c r="A2" s="4" t="s">
        <v>24</v>
      </c>
      <c r="B2" s="4"/>
      <c r="C2" s="5"/>
      <c r="D2" s="5"/>
      <c r="E2" s="5"/>
      <c r="F2" s="5"/>
      <c r="G2" s="5"/>
      <c r="H2" s="5"/>
      <c r="I2" s="5"/>
      <c r="J2" s="5"/>
      <c r="K2" s="5"/>
      <c r="L2" s="5"/>
      <c r="M2" s="5"/>
      <c r="N2" s="5"/>
      <c r="O2" s="5"/>
      <c r="P2" s="5"/>
      <c r="Q2" s="5"/>
      <c r="R2" s="5"/>
      <c r="S2" s="5"/>
      <c r="T2" s="5"/>
      <c r="U2" s="5"/>
      <c r="V2" s="5"/>
      <c r="W2" s="5"/>
      <c r="X2" s="5"/>
      <c r="Y2" s="5"/>
      <c r="Z2" s="5"/>
    </row>
    <row r="3" spans="1:26" ht="15.75">
      <c r="A3" s="4" t="s">
        <v>0</v>
      </c>
      <c r="B3" s="5"/>
      <c r="C3" s="5"/>
      <c r="D3" s="5"/>
      <c r="E3" s="5"/>
      <c r="F3" s="5"/>
      <c r="G3" s="5"/>
      <c r="H3" s="5"/>
      <c r="I3" s="5"/>
      <c r="J3" s="5"/>
      <c r="K3" s="5"/>
      <c r="L3" s="5"/>
      <c r="M3" s="5"/>
      <c r="N3" s="5"/>
      <c r="O3" s="5"/>
      <c r="P3" s="5"/>
      <c r="Q3" s="5"/>
      <c r="R3" s="5"/>
      <c r="S3" s="5"/>
      <c r="T3" s="5"/>
      <c r="U3" s="5"/>
      <c r="V3" s="5"/>
      <c r="W3" s="5"/>
      <c r="X3" s="5"/>
      <c r="Y3" s="5"/>
      <c r="Z3" s="5"/>
    </row>
    <row r="4" spans="1:26" ht="15.75">
      <c r="A4" s="5" t="s">
        <v>1</v>
      </c>
      <c r="B4" s="5" t="s">
        <v>2</v>
      </c>
      <c r="C4" s="5" t="s">
        <v>3</v>
      </c>
      <c r="D4" s="5" t="s">
        <v>4</v>
      </c>
      <c r="E4" s="5" t="s">
        <v>7</v>
      </c>
      <c r="F4" s="5" t="s">
        <v>8</v>
      </c>
      <c r="G4" s="5" t="s">
        <v>5</v>
      </c>
      <c r="H4" s="5" t="s">
        <v>6</v>
      </c>
      <c r="I4" s="5" t="s">
        <v>9</v>
      </c>
      <c r="J4" s="5" t="s">
        <v>10</v>
      </c>
      <c r="K4" s="5" t="s">
        <v>11</v>
      </c>
      <c r="L4" s="5" t="s">
        <v>12</v>
      </c>
      <c r="M4" s="5" t="s">
        <v>13</v>
      </c>
      <c r="N4" s="5" t="s">
        <v>14</v>
      </c>
      <c r="O4" s="5" t="s">
        <v>15</v>
      </c>
      <c r="P4" s="5" t="s">
        <v>16</v>
      </c>
      <c r="Q4" s="5"/>
      <c r="R4" s="5" t="s">
        <v>28</v>
      </c>
      <c r="S4" s="5" t="s">
        <v>29</v>
      </c>
      <c r="T4" s="5" t="s">
        <v>30</v>
      </c>
      <c r="U4" s="5" t="s">
        <v>31</v>
      </c>
      <c r="V4" s="5" t="s">
        <v>32</v>
      </c>
      <c r="W4" s="5" t="s">
        <v>33</v>
      </c>
      <c r="X4" s="5" t="s">
        <v>34</v>
      </c>
      <c r="Y4" s="5" t="s">
        <v>35</v>
      </c>
      <c r="Z4" s="5" t="s">
        <v>36</v>
      </c>
    </row>
    <row r="5" spans="1:26" ht="15.75">
      <c r="A5" s="5">
        <v>98029</v>
      </c>
      <c r="B5" s="5" t="s">
        <v>17</v>
      </c>
      <c r="C5" s="5">
        <v>3.46</v>
      </c>
      <c r="D5" s="5">
        <v>19.63</v>
      </c>
      <c r="E5" s="5">
        <v>2.79</v>
      </c>
      <c r="F5" s="5">
        <v>4.6</v>
      </c>
      <c r="G5" s="5">
        <v>0.69</v>
      </c>
      <c r="H5" s="5">
        <v>3.49</v>
      </c>
      <c r="I5" s="5">
        <v>1.28</v>
      </c>
      <c r="J5" s="5">
        <v>1.04</v>
      </c>
      <c r="K5" s="5">
        <v>12.08</v>
      </c>
      <c r="L5" s="5">
        <v>2.61</v>
      </c>
      <c r="M5" s="5">
        <v>1.11</v>
      </c>
      <c r="N5" s="5">
        <v>0.51</v>
      </c>
      <c r="O5" s="5">
        <v>1.43</v>
      </c>
      <c r="P5" s="5">
        <f>M5+N5+O5</f>
        <v>3.05</v>
      </c>
      <c r="Q5" s="5"/>
      <c r="R5" s="5">
        <f>D5/C5</f>
        <v>5.673410404624277</v>
      </c>
      <c r="S5" s="5">
        <f>E5/C5</f>
        <v>0.8063583815028902</v>
      </c>
      <c r="T5" s="5">
        <f>F5/C5</f>
        <v>1.329479768786127</v>
      </c>
      <c r="U5" s="5">
        <f>G5/C5</f>
        <v>0.19942196531791906</v>
      </c>
      <c r="V5" s="5">
        <f>H5/C5</f>
        <v>1.0086705202312138</v>
      </c>
      <c r="W5" s="5">
        <f>I5/C5</f>
        <v>0.36994219653179194</v>
      </c>
      <c r="X5" s="5">
        <f>J5/C5</f>
        <v>0.30057803468208094</v>
      </c>
      <c r="Y5" s="5">
        <f>K5/L5</f>
        <v>4.628352490421456</v>
      </c>
      <c r="Z5" s="5">
        <f>P5/K5</f>
        <v>0.25248344370860926</v>
      </c>
    </row>
    <row r="6" spans="1:26" ht="15.75">
      <c r="A6" s="5">
        <v>98026</v>
      </c>
      <c r="B6" s="5" t="s">
        <v>17</v>
      </c>
      <c r="C6" s="5">
        <v>3.53</v>
      </c>
      <c r="D6" s="5">
        <v>20.97</v>
      </c>
      <c r="E6" s="5">
        <v>2.93</v>
      </c>
      <c r="F6" s="5">
        <v>4.7</v>
      </c>
      <c r="G6" s="5">
        <v>0.79</v>
      </c>
      <c r="H6" s="5">
        <v>3.58</v>
      </c>
      <c r="I6" s="5">
        <v>1.44</v>
      </c>
      <c r="J6" s="5">
        <v>1.13</v>
      </c>
      <c r="K6" s="5">
        <v>12.21</v>
      </c>
      <c r="L6" s="5">
        <v>2.64</v>
      </c>
      <c r="M6" s="5">
        <v>1.26</v>
      </c>
      <c r="N6" s="5">
        <v>0.44</v>
      </c>
      <c r="O6" s="5">
        <v>1.67</v>
      </c>
      <c r="P6" s="5">
        <f>M6+N6+O6</f>
        <v>3.37</v>
      </c>
      <c r="Q6" s="5"/>
      <c r="R6" s="5">
        <f>D6/C6</f>
        <v>5.9405099150141645</v>
      </c>
      <c r="S6" s="5">
        <f>E6/C6</f>
        <v>0.8300283286118981</v>
      </c>
      <c r="T6" s="5">
        <f>F6/C6</f>
        <v>1.331444759206799</v>
      </c>
      <c r="U6" s="5">
        <f>G6/C6</f>
        <v>0.2237960339943343</v>
      </c>
      <c r="V6" s="5">
        <f>H6/C6</f>
        <v>1.0141643059490086</v>
      </c>
      <c r="W6" s="5">
        <f>I6/C6</f>
        <v>0.40793201133144474</v>
      </c>
      <c r="X6" s="5">
        <f>J6/C6</f>
        <v>0.32011331444759206</v>
      </c>
      <c r="Y6" s="5">
        <f>K6/L6</f>
        <v>4.625</v>
      </c>
      <c r="Z6" s="5">
        <f>P6/K6</f>
        <v>0.276003276003276</v>
      </c>
    </row>
    <row r="7" spans="1:26" ht="15.75">
      <c r="A7" s="5">
        <v>92018</v>
      </c>
      <c r="B7" s="5" t="s">
        <v>17</v>
      </c>
      <c r="C7" s="5">
        <v>3.58</v>
      </c>
      <c r="D7" s="5">
        <v>20.041</v>
      </c>
      <c r="E7" s="5">
        <v>2.89</v>
      </c>
      <c r="F7" s="5">
        <v>4.45</v>
      </c>
      <c r="G7" s="5">
        <v>0.7</v>
      </c>
      <c r="H7" s="5">
        <v>3.58</v>
      </c>
      <c r="I7" s="5">
        <v>1.27</v>
      </c>
      <c r="J7" s="5">
        <v>0.99</v>
      </c>
      <c r="K7" s="5">
        <v>12.28</v>
      </c>
      <c r="L7" s="5">
        <v>2.79</v>
      </c>
      <c r="M7" s="5">
        <v>1.54</v>
      </c>
      <c r="N7" s="5">
        <v>0.62</v>
      </c>
      <c r="O7" s="5">
        <v>1.77</v>
      </c>
      <c r="P7" s="5">
        <f>M7+N7+O7</f>
        <v>3.93</v>
      </c>
      <c r="Q7" s="5"/>
      <c r="R7" s="5">
        <f>D7/C7</f>
        <v>5.59804469273743</v>
      </c>
      <c r="S7" s="5">
        <f>E7/C7</f>
        <v>0.8072625698324023</v>
      </c>
      <c r="T7" s="5">
        <f>F7/C7</f>
        <v>1.2430167597765363</v>
      </c>
      <c r="U7" s="5">
        <f>G7/C7</f>
        <v>0.19553072625698323</v>
      </c>
      <c r="V7" s="5">
        <f>H7/C7</f>
        <v>1</v>
      </c>
      <c r="W7" s="5">
        <f>I7/C7</f>
        <v>0.3547486033519553</v>
      </c>
      <c r="X7" s="5">
        <f>J7/C7</f>
        <v>0.276536312849162</v>
      </c>
      <c r="Y7" s="5">
        <f>K7/L7</f>
        <v>4.401433691756272</v>
      </c>
      <c r="Z7" s="5">
        <f>P7/K7</f>
        <v>0.3200325732899023</v>
      </c>
    </row>
    <row r="8" spans="1:26" ht="15.75">
      <c r="A8" s="5">
        <v>92029</v>
      </c>
      <c r="B8" s="5" t="s">
        <v>17</v>
      </c>
      <c r="C8" s="5">
        <v>3.56</v>
      </c>
      <c r="D8" s="5">
        <v>20.61</v>
      </c>
      <c r="E8" s="5">
        <v>2.91</v>
      </c>
      <c r="F8" s="5">
        <v>4.64</v>
      </c>
      <c r="G8" s="5">
        <v>0.7</v>
      </c>
      <c r="H8" s="5">
        <v>3.71</v>
      </c>
      <c r="I8" s="5">
        <v>1.34</v>
      </c>
      <c r="J8" s="5">
        <v>0.94</v>
      </c>
      <c r="K8" s="5">
        <v>12.92</v>
      </c>
      <c r="L8" s="5">
        <v>2.72</v>
      </c>
      <c r="M8" s="5">
        <v>1.44</v>
      </c>
      <c r="N8" s="5">
        <v>0.46</v>
      </c>
      <c r="O8" s="5">
        <v>1.54</v>
      </c>
      <c r="P8" s="5">
        <f>M8+N8+O8</f>
        <v>3.44</v>
      </c>
      <c r="Q8" s="5"/>
      <c r="R8" s="5">
        <f>D8/C8</f>
        <v>5.789325842696629</v>
      </c>
      <c r="S8" s="5">
        <f>E8/C8</f>
        <v>0.8174157303370787</v>
      </c>
      <c r="T8" s="5">
        <f>F8/C8</f>
        <v>1.3033707865168538</v>
      </c>
      <c r="U8" s="5">
        <f>G8/C8</f>
        <v>0.19662921348314605</v>
      </c>
      <c r="V8" s="5">
        <f>H8/C8</f>
        <v>1.0421348314606742</v>
      </c>
      <c r="W8" s="5">
        <f>I8/C8</f>
        <v>0.3764044943820225</v>
      </c>
      <c r="X8" s="5">
        <f>J8/C8</f>
        <v>0.2640449438202247</v>
      </c>
      <c r="Y8" s="5">
        <f>K8/L8</f>
        <v>4.75</v>
      </c>
      <c r="Z8" s="5">
        <f>P8/K8</f>
        <v>0.26625386996904027</v>
      </c>
    </row>
    <row r="9" spans="1:26" ht="15.75">
      <c r="A9" s="5"/>
      <c r="B9" s="5"/>
      <c r="C9" s="5"/>
      <c r="D9" s="5"/>
      <c r="E9" s="5"/>
      <c r="F9" s="5"/>
      <c r="G9" s="5"/>
      <c r="H9" s="5"/>
      <c r="I9" s="5"/>
      <c r="J9" s="5"/>
      <c r="K9" s="5"/>
      <c r="L9" s="5"/>
      <c r="M9" s="5"/>
      <c r="N9" s="5"/>
      <c r="O9" s="5"/>
      <c r="P9" s="5"/>
      <c r="Q9" s="5"/>
      <c r="R9" s="5"/>
      <c r="S9" s="5"/>
      <c r="T9" s="5"/>
      <c r="U9" s="5"/>
      <c r="V9" s="5"/>
      <c r="W9" s="5"/>
      <c r="X9" s="5"/>
      <c r="Y9" s="5"/>
      <c r="Z9" s="5"/>
    </row>
    <row r="10" spans="1:26" ht="15.75">
      <c r="A10" s="5"/>
      <c r="B10" s="5" t="s">
        <v>19</v>
      </c>
      <c r="C10" s="5">
        <f>MIN(C5:C8)</f>
        <v>3.46</v>
      </c>
      <c r="D10" s="5">
        <f aca="true" t="shared" si="0" ref="D10:P10">MIN(D5:D8)</f>
        <v>19.63</v>
      </c>
      <c r="E10" s="5">
        <f t="shared" si="0"/>
        <v>2.79</v>
      </c>
      <c r="F10" s="5">
        <f t="shared" si="0"/>
        <v>4.45</v>
      </c>
      <c r="G10" s="5">
        <f t="shared" si="0"/>
        <v>0.69</v>
      </c>
      <c r="H10" s="5">
        <f t="shared" si="0"/>
        <v>3.49</v>
      </c>
      <c r="I10" s="5">
        <f t="shared" si="0"/>
        <v>1.27</v>
      </c>
      <c r="J10" s="5">
        <f t="shared" si="0"/>
        <v>0.94</v>
      </c>
      <c r="K10" s="5">
        <f t="shared" si="0"/>
        <v>12.08</v>
      </c>
      <c r="L10" s="5">
        <f t="shared" si="0"/>
        <v>2.61</v>
      </c>
      <c r="M10" s="5">
        <f t="shared" si="0"/>
        <v>1.11</v>
      </c>
      <c r="N10" s="5">
        <f t="shared" si="0"/>
        <v>0.44</v>
      </c>
      <c r="O10" s="5">
        <f t="shared" si="0"/>
        <v>1.43</v>
      </c>
      <c r="P10" s="5">
        <f t="shared" si="0"/>
        <v>3.05</v>
      </c>
      <c r="Q10" s="5" t="s">
        <v>19</v>
      </c>
      <c r="R10" s="5">
        <f aca="true" t="shared" si="1" ref="R10:Z10">MIN(R5:R8)</f>
        <v>5.59804469273743</v>
      </c>
      <c r="S10" s="5">
        <f t="shared" si="1"/>
        <v>0.8063583815028902</v>
      </c>
      <c r="T10" s="5">
        <f t="shared" si="1"/>
        <v>1.2430167597765363</v>
      </c>
      <c r="U10" s="5">
        <f t="shared" si="1"/>
        <v>0.19553072625698323</v>
      </c>
      <c r="V10" s="5">
        <f t="shared" si="1"/>
        <v>1</v>
      </c>
      <c r="W10" s="5">
        <f t="shared" si="1"/>
        <v>0.3547486033519553</v>
      </c>
      <c r="X10" s="5">
        <f t="shared" si="1"/>
        <v>0.2640449438202247</v>
      </c>
      <c r="Y10" s="5">
        <f t="shared" si="1"/>
        <v>4.401433691756272</v>
      </c>
      <c r="Z10" s="5">
        <f t="shared" si="1"/>
        <v>0.25248344370860926</v>
      </c>
    </row>
    <row r="11" spans="1:26" ht="15.75">
      <c r="A11" s="5"/>
      <c r="B11" s="5" t="s">
        <v>18</v>
      </c>
      <c r="C11" s="5">
        <f>MAX(C5:C8)</f>
        <v>3.58</v>
      </c>
      <c r="D11" s="5">
        <f aca="true" t="shared" si="2" ref="D11:P11">MAX(D5:D8)</f>
        <v>20.97</v>
      </c>
      <c r="E11" s="5">
        <f t="shared" si="2"/>
        <v>2.93</v>
      </c>
      <c r="F11" s="5">
        <f t="shared" si="2"/>
        <v>4.7</v>
      </c>
      <c r="G11" s="5">
        <f t="shared" si="2"/>
        <v>0.79</v>
      </c>
      <c r="H11" s="5">
        <f t="shared" si="2"/>
        <v>3.71</v>
      </c>
      <c r="I11" s="5">
        <f t="shared" si="2"/>
        <v>1.44</v>
      </c>
      <c r="J11" s="5">
        <f t="shared" si="2"/>
        <v>1.13</v>
      </c>
      <c r="K11" s="5">
        <f t="shared" si="2"/>
        <v>12.92</v>
      </c>
      <c r="L11" s="5">
        <f t="shared" si="2"/>
        <v>2.79</v>
      </c>
      <c r="M11" s="5">
        <f t="shared" si="2"/>
        <v>1.54</v>
      </c>
      <c r="N11" s="5">
        <f t="shared" si="2"/>
        <v>0.62</v>
      </c>
      <c r="O11" s="5">
        <f t="shared" si="2"/>
        <v>1.77</v>
      </c>
      <c r="P11" s="5">
        <f t="shared" si="2"/>
        <v>3.93</v>
      </c>
      <c r="Q11" s="5" t="s">
        <v>18</v>
      </c>
      <c r="R11" s="5">
        <f aca="true" t="shared" si="3" ref="R11:Z11">MAX(R5:R8)</f>
        <v>5.9405099150141645</v>
      </c>
      <c r="S11" s="5">
        <f t="shared" si="3"/>
        <v>0.8300283286118981</v>
      </c>
      <c r="T11" s="5">
        <f t="shared" si="3"/>
        <v>1.331444759206799</v>
      </c>
      <c r="U11" s="5">
        <f t="shared" si="3"/>
        <v>0.2237960339943343</v>
      </c>
      <c r="V11" s="5">
        <f t="shared" si="3"/>
        <v>1.0421348314606742</v>
      </c>
      <c r="W11" s="5">
        <f t="shared" si="3"/>
        <v>0.40793201133144474</v>
      </c>
      <c r="X11" s="5">
        <f t="shared" si="3"/>
        <v>0.32011331444759206</v>
      </c>
      <c r="Y11" s="5">
        <f t="shared" si="3"/>
        <v>4.75</v>
      </c>
      <c r="Z11" s="5">
        <f t="shared" si="3"/>
        <v>0.3200325732899023</v>
      </c>
    </row>
    <row r="12" spans="1:26" s="2" customFormat="1" ht="15.75">
      <c r="A12" s="5"/>
      <c r="B12" s="5" t="s">
        <v>20</v>
      </c>
      <c r="C12" s="5">
        <f>AVERAGE(C5:C8)</f>
        <v>3.5325</v>
      </c>
      <c r="D12" s="5">
        <f aca="true" t="shared" si="4" ref="D12:P12">AVERAGE(D5:D8)</f>
        <v>20.312749999999998</v>
      </c>
      <c r="E12" s="5">
        <f t="shared" si="4"/>
        <v>2.8800000000000003</v>
      </c>
      <c r="F12" s="5">
        <f t="shared" si="4"/>
        <v>4.5975</v>
      </c>
      <c r="G12" s="5">
        <f t="shared" si="4"/>
        <v>0.72</v>
      </c>
      <c r="H12" s="5">
        <f t="shared" si="4"/>
        <v>3.59</v>
      </c>
      <c r="I12" s="5">
        <f t="shared" si="4"/>
        <v>1.3325</v>
      </c>
      <c r="J12" s="5">
        <f t="shared" si="4"/>
        <v>1.025</v>
      </c>
      <c r="K12" s="5">
        <f t="shared" si="4"/>
        <v>12.3725</v>
      </c>
      <c r="L12" s="5">
        <f t="shared" si="4"/>
        <v>2.69</v>
      </c>
      <c r="M12" s="5">
        <f t="shared" si="4"/>
        <v>1.3375</v>
      </c>
      <c r="N12" s="5">
        <f t="shared" si="4"/>
        <v>0.5075</v>
      </c>
      <c r="O12" s="5">
        <f t="shared" si="4"/>
        <v>1.6024999999999998</v>
      </c>
      <c r="P12" s="5">
        <f t="shared" si="4"/>
        <v>3.4475</v>
      </c>
      <c r="Q12" s="5" t="s">
        <v>20</v>
      </c>
      <c r="R12" s="5">
        <f aca="true" t="shared" si="5" ref="R12:Z12">AVERAGE(R5:R8)</f>
        <v>5.750322713768124</v>
      </c>
      <c r="S12" s="5">
        <f t="shared" si="5"/>
        <v>0.8152662525710673</v>
      </c>
      <c r="T12" s="5">
        <f t="shared" si="5"/>
        <v>1.3018280185715791</v>
      </c>
      <c r="U12" s="5">
        <f t="shared" si="5"/>
        <v>0.20384448476309563</v>
      </c>
      <c r="V12" s="5">
        <f t="shared" si="5"/>
        <v>1.0162424144102242</v>
      </c>
      <c r="W12" s="5">
        <f t="shared" si="5"/>
        <v>0.3772568263993036</v>
      </c>
      <c r="X12" s="5">
        <f t="shared" si="5"/>
        <v>0.2903181514497649</v>
      </c>
      <c r="Y12" s="5">
        <f t="shared" si="5"/>
        <v>4.601196545544432</v>
      </c>
      <c r="Z12" s="5">
        <f t="shared" si="5"/>
        <v>0.27869329074270693</v>
      </c>
    </row>
    <row r="13" spans="1:26" s="7" customFormat="1" ht="15.75">
      <c r="A13" s="6"/>
      <c r="B13" s="6" t="s">
        <v>21</v>
      </c>
      <c r="C13" s="6">
        <f aca="true" t="shared" si="6" ref="C13:P13">COUNT(C5:C8)</f>
        <v>4</v>
      </c>
      <c r="D13" s="6">
        <f t="shared" si="6"/>
        <v>4</v>
      </c>
      <c r="E13" s="6">
        <f t="shared" si="6"/>
        <v>4</v>
      </c>
      <c r="F13" s="6">
        <f t="shared" si="6"/>
        <v>4</v>
      </c>
      <c r="G13" s="6">
        <f t="shared" si="6"/>
        <v>4</v>
      </c>
      <c r="H13" s="6">
        <f t="shared" si="6"/>
        <v>4</v>
      </c>
      <c r="I13" s="6">
        <f t="shared" si="6"/>
        <v>4</v>
      </c>
      <c r="J13" s="6">
        <f t="shared" si="6"/>
        <v>4</v>
      </c>
      <c r="K13" s="6">
        <f t="shared" si="6"/>
        <v>4</v>
      </c>
      <c r="L13" s="6">
        <f t="shared" si="6"/>
        <v>4</v>
      </c>
      <c r="M13" s="6">
        <f t="shared" si="6"/>
        <v>4</v>
      </c>
      <c r="N13" s="6">
        <f t="shared" si="6"/>
        <v>4</v>
      </c>
      <c r="O13" s="6">
        <f t="shared" si="6"/>
        <v>4</v>
      </c>
      <c r="P13" s="6">
        <f t="shared" si="6"/>
        <v>4</v>
      </c>
      <c r="Q13" s="6" t="s">
        <v>21</v>
      </c>
      <c r="R13" s="6">
        <f aca="true" t="shared" si="7" ref="R13:Z13">COUNT(R5:R8)</f>
        <v>4</v>
      </c>
      <c r="S13" s="6">
        <f t="shared" si="7"/>
        <v>4</v>
      </c>
      <c r="T13" s="6">
        <f t="shared" si="7"/>
        <v>4</v>
      </c>
      <c r="U13" s="6">
        <f t="shared" si="7"/>
        <v>4</v>
      </c>
      <c r="V13" s="6">
        <f t="shared" si="7"/>
        <v>4</v>
      </c>
      <c r="W13" s="6">
        <f t="shared" si="7"/>
        <v>4</v>
      </c>
      <c r="X13" s="6">
        <f t="shared" si="7"/>
        <v>4</v>
      </c>
      <c r="Y13" s="6">
        <f t="shared" si="7"/>
        <v>4</v>
      </c>
      <c r="Z13" s="6">
        <f t="shared" si="7"/>
        <v>4</v>
      </c>
    </row>
    <row r="14" spans="1:26" ht="15.75">
      <c r="A14" s="8"/>
      <c r="B14" s="8"/>
      <c r="C14" s="8"/>
      <c r="D14" s="8"/>
      <c r="E14" s="8"/>
      <c r="F14" s="8"/>
      <c r="G14" s="8"/>
      <c r="H14" s="8"/>
      <c r="I14" s="8"/>
      <c r="J14" s="8"/>
      <c r="K14" s="8"/>
      <c r="L14" s="8"/>
      <c r="M14" s="8"/>
      <c r="N14" s="8"/>
      <c r="O14" s="8"/>
      <c r="P14" s="8"/>
      <c r="Q14" s="8"/>
      <c r="R14" s="8"/>
      <c r="S14" s="8"/>
      <c r="T14" s="8"/>
      <c r="U14" s="8"/>
      <c r="V14" s="8"/>
      <c r="W14" s="8"/>
      <c r="X14" s="8"/>
      <c r="Y14" s="8"/>
      <c r="Z14" s="8"/>
    </row>
    <row r="15" spans="1:17" s="10" customFormat="1" ht="15.75">
      <c r="A15" s="9"/>
      <c r="B15" s="5"/>
      <c r="C15" s="5"/>
      <c r="D15" s="5"/>
      <c r="E15" s="5"/>
      <c r="F15" s="5"/>
      <c r="G15" s="5"/>
      <c r="H15" s="5"/>
      <c r="I15" s="5"/>
      <c r="J15" s="5"/>
      <c r="K15" s="5" t="s">
        <v>22</v>
      </c>
      <c r="L15" s="5"/>
      <c r="M15" s="5">
        <f>M12/P12</f>
        <v>0.38796229151559103</v>
      </c>
      <c r="N15" s="5">
        <f>N12/P12</f>
        <v>0.14720812182741116</v>
      </c>
      <c r="O15" s="5">
        <f>O12/P12</f>
        <v>0.4648295866569978</v>
      </c>
      <c r="P15" s="5"/>
      <c r="Q15" s="5"/>
    </row>
    <row r="16" s="11" customFormat="1" ht="15.75"/>
    <row r="17" s="11" customFormat="1" ht="15.75">
      <c r="A17" s="12" t="s">
        <v>23</v>
      </c>
    </row>
    <row r="18" spans="1:26" ht="15.75">
      <c r="A18" s="13" t="s">
        <v>1</v>
      </c>
      <c r="B18" s="13" t="s">
        <v>2</v>
      </c>
      <c r="C18" s="13" t="s">
        <v>3</v>
      </c>
      <c r="D18" s="13" t="s">
        <v>4</v>
      </c>
      <c r="E18" s="13" t="s">
        <v>7</v>
      </c>
      <c r="F18" s="13" t="s">
        <v>8</v>
      </c>
      <c r="G18" s="13" t="s">
        <v>5</v>
      </c>
      <c r="H18" s="13" t="s">
        <v>6</v>
      </c>
      <c r="I18" s="13" t="s">
        <v>9</v>
      </c>
      <c r="J18" s="13" t="s">
        <v>10</v>
      </c>
      <c r="K18" s="13" t="s">
        <v>11</v>
      </c>
      <c r="L18" s="13" t="s">
        <v>12</v>
      </c>
      <c r="M18" s="13" t="s">
        <v>13</v>
      </c>
      <c r="N18" s="13" t="s">
        <v>14</v>
      </c>
      <c r="O18" s="13" t="s">
        <v>15</v>
      </c>
      <c r="P18" s="13" t="s">
        <v>16</v>
      </c>
      <c r="Q18" s="13"/>
      <c r="R18" s="13" t="s">
        <v>28</v>
      </c>
      <c r="S18" s="13" t="s">
        <v>29</v>
      </c>
      <c r="T18" s="13" t="s">
        <v>30</v>
      </c>
      <c r="U18" s="13" t="s">
        <v>31</v>
      </c>
      <c r="V18" s="13" t="s">
        <v>32</v>
      </c>
      <c r="W18" s="13" t="s">
        <v>33</v>
      </c>
      <c r="X18" s="13" t="s">
        <v>34</v>
      </c>
      <c r="Y18" s="13" t="s">
        <v>35</v>
      </c>
      <c r="Z18" s="13" t="s">
        <v>36</v>
      </c>
    </row>
    <row r="19" spans="1:26" ht="15.75">
      <c r="A19" s="5">
        <v>98025</v>
      </c>
      <c r="B19" s="5" t="s">
        <v>17</v>
      </c>
      <c r="C19" s="5">
        <v>4.49</v>
      </c>
      <c r="D19" s="5">
        <v>30.78</v>
      </c>
      <c r="E19" s="5">
        <v>3.92</v>
      </c>
      <c r="F19" s="5">
        <v>5.54</v>
      </c>
      <c r="G19" s="5">
        <v>0.97</v>
      </c>
      <c r="H19" s="5">
        <v>4.08</v>
      </c>
      <c r="I19" s="5">
        <v>1.56</v>
      </c>
      <c r="J19" s="5">
        <v>1.15</v>
      </c>
      <c r="K19" s="5">
        <v>16.66</v>
      </c>
      <c r="L19" s="5">
        <v>3.57</v>
      </c>
      <c r="M19" s="5">
        <v>1.63</v>
      </c>
      <c r="N19" s="5">
        <v>0.66</v>
      </c>
      <c r="O19" s="5">
        <v>2.13</v>
      </c>
      <c r="P19" s="5">
        <f>M19+N19+O19</f>
        <v>4.42</v>
      </c>
      <c r="Q19" s="5"/>
      <c r="R19" s="5">
        <f>D19/C19</f>
        <v>6.855233853006681</v>
      </c>
      <c r="S19" s="5">
        <f>E19/C19</f>
        <v>0.8730512249443206</v>
      </c>
      <c r="T19" s="5">
        <f>F19/C19</f>
        <v>1.2338530066815143</v>
      </c>
      <c r="U19" s="5">
        <f>G19/C19</f>
        <v>0.21603563474387527</v>
      </c>
      <c r="V19" s="5">
        <f>H19/C19</f>
        <v>0.9086859688195991</v>
      </c>
      <c r="W19" s="5">
        <f>I19/C19</f>
        <v>0.34743875278396436</v>
      </c>
      <c r="X19" s="5">
        <f>J19/C19</f>
        <v>0.2561247216035634</v>
      </c>
      <c r="Y19" s="5">
        <f>K19/L19</f>
        <v>4.666666666666667</v>
      </c>
      <c r="Z19" s="5">
        <f>P19/K19</f>
        <v>0.2653061224489796</v>
      </c>
    </row>
    <row r="20" spans="1:26" ht="15.75">
      <c r="A20" s="5">
        <v>92027</v>
      </c>
      <c r="B20" s="5" t="s">
        <v>17</v>
      </c>
      <c r="C20" s="5">
        <v>5.35</v>
      </c>
      <c r="D20" s="5">
        <v>32.02</v>
      </c>
      <c r="E20" s="5">
        <v>3.35</v>
      </c>
      <c r="F20" s="5">
        <v>6.7</v>
      </c>
      <c r="G20" s="5">
        <v>1</v>
      </c>
      <c r="H20" s="5">
        <v>4.16</v>
      </c>
      <c r="I20" s="5">
        <v>1.85</v>
      </c>
      <c r="J20" s="5">
        <v>1.33</v>
      </c>
      <c r="K20" s="5">
        <v>17.07</v>
      </c>
      <c r="L20" s="5">
        <v>3.64</v>
      </c>
      <c r="M20" s="5">
        <v>1.79</v>
      </c>
      <c r="N20" s="5">
        <v>0.66</v>
      </c>
      <c r="O20" s="5">
        <v>2.11</v>
      </c>
      <c r="P20" s="5">
        <f>M20+N20+O20</f>
        <v>4.5600000000000005</v>
      </c>
      <c r="Q20" s="5"/>
      <c r="R20" s="5">
        <f>D20/C20</f>
        <v>5.985046728971963</v>
      </c>
      <c r="S20" s="5">
        <f>E20/C20</f>
        <v>0.6261682242990655</v>
      </c>
      <c r="T20" s="5">
        <f>F20/C20</f>
        <v>1.252336448598131</v>
      </c>
      <c r="U20" s="5">
        <f>G20/C20</f>
        <v>0.1869158878504673</v>
      </c>
      <c r="V20" s="5">
        <f>H20/C20</f>
        <v>0.777570093457944</v>
      </c>
      <c r="W20" s="5">
        <f>I20/C20</f>
        <v>0.3457943925233645</v>
      </c>
      <c r="X20" s="5">
        <f>J20/C20</f>
        <v>0.24859813084112153</v>
      </c>
      <c r="Y20" s="5">
        <f>K20/L20</f>
        <v>4.68956043956044</v>
      </c>
      <c r="Z20" s="5">
        <f>P20/K20</f>
        <v>0.2671353251318102</v>
      </c>
    </row>
    <row r="21" spans="1:26" ht="15.75">
      <c r="A21" s="5">
        <v>92028</v>
      </c>
      <c r="B21" s="5" t="s">
        <v>17</v>
      </c>
      <c r="C21" s="5">
        <v>5.14</v>
      </c>
      <c r="D21" s="5">
        <v>31.37</v>
      </c>
      <c r="E21" s="5">
        <v>4.01</v>
      </c>
      <c r="F21" s="5">
        <v>5.95</v>
      </c>
      <c r="G21" s="5">
        <v>0.97</v>
      </c>
      <c r="H21" s="5">
        <v>4.08</v>
      </c>
      <c r="I21" s="5">
        <v>1.85</v>
      </c>
      <c r="J21" s="5">
        <v>1.23</v>
      </c>
      <c r="K21" s="5">
        <v>16.26</v>
      </c>
      <c r="L21" s="5">
        <v>3.67</v>
      </c>
      <c r="M21" s="5">
        <v>1.64</v>
      </c>
      <c r="N21" s="5">
        <v>0.45</v>
      </c>
      <c r="O21" s="5">
        <v>1.83</v>
      </c>
      <c r="P21" s="5">
        <f>M21+N21+O21</f>
        <v>3.92</v>
      </c>
      <c r="Q21" s="5"/>
      <c r="R21" s="5">
        <f>D21/C21</f>
        <v>6.103112840466927</v>
      </c>
      <c r="S21" s="5">
        <f>E21/C21</f>
        <v>0.7801556420233463</v>
      </c>
      <c r="T21" s="5">
        <f>F21/C21</f>
        <v>1.1575875486381324</v>
      </c>
      <c r="U21" s="5">
        <f>G21/C21</f>
        <v>0.188715953307393</v>
      </c>
      <c r="V21" s="5">
        <f>H21/C21</f>
        <v>0.7937743190661479</v>
      </c>
      <c r="W21" s="5">
        <f>I21/C21</f>
        <v>0.3599221789883269</v>
      </c>
      <c r="X21" s="5">
        <f>J21/C21</f>
        <v>0.23929961089494164</v>
      </c>
      <c r="Y21" s="5">
        <f>K21/L21</f>
        <v>4.430517711171663</v>
      </c>
      <c r="Z21" s="5">
        <f>P21/K21</f>
        <v>0.24108241082410822</v>
      </c>
    </row>
    <row r="22" spans="1:26" ht="15.75">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5.75">
      <c r="A23" s="5"/>
      <c r="B23" s="5" t="s">
        <v>19</v>
      </c>
      <c r="C23" s="5">
        <f>MIN(C19:C21)</f>
        <v>4.49</v>
      </c>
      <c r="D23" s="5">
        <f aca="true" t="shared" si="8" ref="D23:P23">MIN(D19:D21)</f>
        <v>30.78</v>
      </c>
      <c r="E23" s="5">
        <f t="shared" si="8"/>
        <v>3.35</v>
      </c>
      <c r="F23" s="5">
        <f t="shared" si="8"/>
        <v>5.54</v>
      </c>
      <c r="G23" s="5">
        <f t="shared" si="8"/>
        <v>0.97</v>
      </c>
      <c r="H23" s="5">
        <f t="shared" si="8"/>
        <v>4.08</v>
      </c>
      <c r="I23" s="5">
        <f t="shared" si="8"/>
        <v>1.56</v>
      </c>
      <c r="J23" s="5">
        <f t="shared" si="8"/>
        <v>1.15</v>
      </c>
      <c r="K23" s="5">
        <f t="shared" si="8"/>
        <v>16.26</v>
      </c>
      <c r="L23" s="5">
        <f t="shared" si="8"/>
        <v>3.57</v>
      </c>
      <c r="M23" s="5">
        <f t="shared" si="8"/>
        <v>1.63</v>
      </c>
      <c r="N23" s="5">
        <f t="shared" si="8"/>
        <v>0.45</v>
      </c>
      <c r="O23" s="5">
        <f t="shared" si="8"/>
        <v>1.83</v>
      </c>
      <c r="P23" s="5">
        <f t="shared" si="8"/>
        <v>3.92</v>
      </c>
      <c r="Q23" s="5" t="s">
        <v>19</v>
      </c>
      <c r="R23" s="5">
        <f>D23/C23</f>
        <v>6.855233853006681</v>
      </c>
      <c r="S23" s="5">
        <f>E23/C23</f>
        <v>0.7461024498886414</v>
      </c>
      <c r="T23" s="5">
        <f>F23/C23</f>
        <v>1.2338530066815143</v>
      </c>
      <c r="U23" s="5">
        <f>G23/C23</f>
        <v>0.21603563474387527</v>
      </c>
      <c r="V23" s="5">
        <f>H23/C23</f>
        <v>0.9086859688195991</v>
      </c>
      <c r="W23" s="5">
        <f>I23/C23</f>
        <v>0.34743875278396436</v>
      </c>
      <c r="X23" s="5">
        <f>J23/C23</f>
        <v>0.2561247216035634</v>
      </c>
      <c r="Y23" s="5">
        <f>K23/L23</f>
        <v>4.5546218487394965</v>
      </c>
      <c r="Z23" s="5">
        <f>P23/K23</f>
        <v>0.24108241082410822</v>
      </c>
    </row>
    <row r="24" spans="1:26" ht="15.75">
      <c r="A24" s="5"/>
      <c r="B24" s="5" t="s">
        <v>18</v>
      </c>
      <c r="C24" s="5">
        <f>MAX(C19:C21)</f>
        <v>5.35</v>
      </c>
      <c r="D24" s="5">
        <f aca="true" t="shared" si="9" ref="D24:P24">MAX(D19:D21)</f>
        <v>32.02</v>
      </c>
      <c r="E24" s="5">
        <f t="shared" si="9"/>
        <v>4.01</v>
      </c>
      <c r="F24" s="5">
        <f t="shared" si="9"/>
        <v>6.7</v>
      </c>
      <c r="G24" s="5">
        <f t="shared" si="9"/>
        <v>1</v>
      </c>
      <c r="H24" s="5">
        <f t="shared" si="9"/>
        <v>4.16</v>
      </c>
      <c r="I24" s="5">
        <f t="shared" si="9"/>
        <v>1.85</v>
      </c>
      <c r="J24" s="5">
        <f t="shared" si="9"/>
        <v>1.33</v>
      </c>
      <c r="K24" s="5">
        <f t="shared" si="9"/>
        <v>17.07</v>
      </c>
      <c r="L24" s="5">
        <f t="shared" si="9"/>
        <v>3.67</v>
      </c>
      <c r="M24" s="5">
        <f t="shared" si="9"/>
        <v>1.79</v>
      </c>
      <c r="N24" s="5">
        <f t="shared" si="9"/>
        <v>0.66</v>
      </c>
      <c r="O24" s="5">
        <f t="shared" si="9"/>
        <v>2.13</v>
      </c>
      <c r="P24" s="5">
        <f t="shared" si="9"/>
        <v>4.5600000000000005</v>
      </c>
      <c r="Q24" s="5" t="s">
        <v>18</v>
      </c>
      <c r="R24" s="5">
        <f>D24/C24</f>
        <v>5.985046728971963</v>
      </c>
      <c r="S24" s="5">
        <f>E24/C24</f>
        <v>0.7495327102803738</v>
      </c>
      <c r="T24" s="5">
        <f>F24/C24</f>
        <v>1.252336448598131</v>
      </c>
      <c r="U24" s="5">
        <f>G24/C24</f>
        <v>0.1869158878504673</v>
      </c>
      <c r="V24" s="5">
        <f>H24/C24</f>
        <v>0.777570093457944</v>
      </c>
      <c r="W24" s="5">
        <f>I24/C24</f>
        <v>0.3457943925233645</v>
      </c>
      <c r="X24" s="5">
        <f>J24/C24</f>
        <v>0.24859813084112153</v>
      </c>
      <c r="Y24" s="5">
        <f>K24/L24</f>
        <v>4.651226158038147</v>
      </c>
      <c r="Z24" s="5">
        <f>P24/K24</f>
        <v>0.2671353251318102</v>
      </c>
    </row>
    <row r="25" spans="1:26" s="2" customFormat="1" ht="15.75">
      <c r="A25" s="5"/>
      <c r="B25" s="5" t="s">
        <v>20</v>
      </c>
      <c r="C25" s="5">
        <f aca="true" t="shared" si="10" ref="C25:P25">AVERAGE(C19:C21)</f>
        <v>4.993333333333333</v>
      </c>
      <c r="D25" s="5">
        <f t="shared" si="10"/>
        <v>31.39</v>
      </c>
      <c r="E25" s="5">
        <f t="shared" si="10"/>
        <v>3.76</v>
      </c>
      <c r="F25" s="5">
        <f t="shared" si="10"/>
        <v>6.0633333333333335</v>
      </c>
      <c r="G25" s="5">
        <f t="shared" si="10"/>
        <v>0.98</v>
      </c>
      <c r="H25" s="5">
        <f t="shared" si="10"/>
        <v>4.1066666666666665</v>
      </c>
      <c r="I25" s="5">
        <f t="shared" si="10"/>
        <v>1.7533333333333332</v>
      </c>
      <c r="J25" s="5">
        <f t="shared" si="10"/>
        <v>1.2366666666666666</v>
      </c>
      <c r="K25" s="5">
        <f t="shared" si="10"/>
        <v>16.663333333333338</v>
      </c>
      <c r="L25" s="5">
        <f t="shared" si="10"/>
        <v>3.6266666666666665</v>
      </c>
      <c r="M25" s="5">
        <f t="shared" si="10"/>
        <v>1.6866666666666665</v>
      </c>
      <c r="N25" s="5">
        <f t="shared" si="10"/>
        <v>0.59</v>
      </c>
      <c r="O25" s="5">
        <f t="shared" si="10"/>
        <v>2.0233333333333334</v>
      </c>
      <c r="P25" s="5">
        <f t="shared" si="10"/>
        <v>4.3</v>
      </c>
      <c r="Q25" s="5" t="s">
        <v>20</v>
      </c>
      <c r="R25" s="5">
        <f>D25/C25</f>
        <v>6.286381842456609</v>
      </c>
      <c r="S25" s="5">
        <f>E25/C25</f>
        <v>0.753004005340454</v>
      </c>
      <c r="T25" s="5">
        <f>F25/C25</f>
        <v>1.2142857142857144</v>
      </c>
      <c r="U25" s="5">
        <f>G25/C25</f>
        <v>0.19626168224299065</v>
      </c>
      <c r="V25" s="5">
        <f>H25/C25</f>
        <v>0.822429906542056</v>
      </c>
      <c r="W25" s="5">
        <f>I25/C25</f>
        <v>0.35113484646194926</v>
      </c>
      <c r="X25" s="5">
        <f>J25/C25</f>
        <v>0.24766355140186916</v>
      </c>
      <c r="Y25" s="5">
        <f>K25/L25</f>
        <v>4.594669117647061</v>
      </c>
      <c r="Z25" s="5">
        <f>P25/K25</f>
        <v>0.25805161032206436</v>
      </c>
    </row>
    <row r="26" spans="1:26" s="7" customFormat="1" ht="15.75">
      <c r="A26" s="6"/>
      <c r="B26" s="6" t="s">
        <v>21</v>
      </c>
      <c r="C26" s="6">
        <f>COUNT(C19:C21)</f>
        <v>3</v>
      </c>
      <c r="D26" s="6">
        <f aca="true" t="shared" si="11" ref="D26:P26">COUNT(D19:D21)</f>
        <v>3</v>
      </c>
      <c r="E26" s="6">
        <f t="shared" si="11"/>
        <v>3</v>
      </c>
      <c r="F26" s="6">
        <f t="shared" si="11"/>
        <v>3</v>
      </c>
      <c r="G26" s="6">
        <f t="shared" si="11"/>
        <v>3</v>
      </c>
      <c r="H26" s="6">
        <f t="shared" si="11"/>
        <v>3</v>
      </c>
      <c r="I26" s="6">
        <f t="shared" si="11"/>
        <v>3</v>
      </c>
      <c r="J26" s="6">
        <f t="shared" si="11"/>
        <v>3</v>
      </c>
      <c r="K26" s="6">
        <f t="shared" si="11"/>
        <v>3</v>
      </c>
      <c r="L26" s="6">
        <f t="shared" si="11"/>
        <v>3</v>
      </c>
      <c r="M26" s="6">
        <f t="shared" si="11"/>
        <v>3</v>
      </c>
      <c r="N26" s="6">
        <f t="shared" si="11"/>
        <v>3</v>
      </c>
      <c r="O26" s="6">
        <f t="shared" si="11"/>
        <v>3</v>
      </c>
      <c r="P26" s="6">
        <f t="shared" si="11"/>
        <v>3</v>
      </c>
      <c r="Q26" s="6" t="s">
        <v>21</v>
      </c>
      <c r="R26" s="6">
        <v>3</v>
      </c>
      <c r="S26" s="6">
        <v>3</v>
      </c>
      <c r="T26" s="6">
        <v>3</v>
      </c>
      <c r="U26" s="6">
        <v>3</v>
      </c>
      <c r="V26" s="6">
        <v>3</v>
      </c>
      <c r="W26" s="6">
        <v>3</v>
      </c>
      <c r="X26" s="6">
        <v>3</v>
      </c>
      <c r="Y26" s="6">
        <v>3</v>
      </c>
      <c r="Z26" s="6">
        <v>3</v>
      </c>
    </row>
    <row r="27" spans="1:26" ht="15.7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5.75">
      <c r="A28" s="14"/>
      <c r="B28" s="14"/>
      <c r="C28" s="14"/>
      <c r="D28" s="14"/>
      <c r="E28" s="14"/>
      <c r="F28" s="14"/>
      <c r="G28" s="14"/>
      <c r="H28" s="14"/>
      <c r="I28" s="14"/>
      <c r="J28" s="14"/>
      <c r="K28" s="14" t="s">
        <v>40</v>
      </c>
      <c r="L28" s="14"/>
      <c r="M28" s="14">
        <f>M25/P25</f>
        <v>0.3922480620155039</v>
      </c>
      <c r="N28" s="14">
        <f>N25/P25</f>
        <v>0.1372093023255814</v>
      </c>
      <c r="O28" s="14">
        <f>O25/P25</f>
        <v>0.47054263565891474</v>
      </c>
      <c r="P28" s="14"/>
      <c r="Q28" s="14"/>
      <c r="R28" s="8"/>
      <c r="S28" s="8"/>
      <c r="T28" s="8"/>
      <c r="U28" s="8"/>
      <c r="V28" s="8"/>
      <c r="W28" s="8"/>
      <c r="X28" s="8"/>
      <c r="Y28" s="8"/>
      <c r="Z28" s="8"/>
    </row>
    <row r="29" s="11" customFormat="1" ht="15.75">
      <c r="K29" s="11" t="s">
        <v>41</v>
      </c>
    </row>
    <row r="30" s="11" customFormat="1" ht="15.75">
      <c r="A30" s="12" t="s">
        <v>38</v>
      </c>
    </row>
    <row r="31" s="15" customFormat="1" ht="15.75">
      <c r="A31" s="15" t="s">
        <v>0</v>
      </c>
    </row>
    <row r="32" spans="1:26" ht="15.75">
      <c r="A32" s="16" t="s">
        <v>1</v>
      </c>
      <c r="B32" s="13" t="s">
        <v>2</v>
      </c>
      <c r="C32" s="13" t="s">
        <v>3</v>
      </c>
      <c r="D32" s="13" t="s">
        <v>4</v>
      </c>
      <c r="E32" s="13" t="s">
        <v>7</v>
      </c>
      <c r="F32" s="13" t="s">
        <v>8</v>
      </c>
      <c r="G32" s="13" t="s">
        <v>5</v>
      </c>
      <c r="H32" s="13" t="s">
        <v>6</v>
      </c>
      <c r="I32" s="13" t="s">
        <v>9</v>
      </c>
      <c r="J32" s="13" t="s">
        <v>10</v>
      </c>
      <c r="K32" s="13" t="s">
        <v>11</v>
      </c>
      <c r="L32" s="13" t="s">
        <v>12</v>
      </c>
      <c r="M32" s="13" t="s">
        <v>13</v>
      </c>
      <c r="N32" s="13" t="s">
        <v>14</v>
      </c>
      <c r="O32" s="13" t="s">
        <v>15</v>
      </c>
      <c r="P32" s="13" t="s">
        <v>16</v>
      </c>
      <c r="Q32" s="13"/>
      <c r="R32" s="13" t="s">
        <v>28</v>
      </c>
      <c r="S32" s="13" t="s">
        <v>29</v>
      </c>
      <c r="T32" s="13" t="s">
        <v>30</v>
      </c>
      <c r="U32" s="13" t="s">
        <v>31</v>
      </c>
      <c r="V32" s="13" t="s">
        <v>32</v>
      </c>
      <c r="W32" s="13" t="s">
        <v>33</v>
      </c>
      <c r="X32" s="13" t="s">
        <v>34</v>
      </c>
      <c r="Y32" s="13" t="s">
        <v>35</v>
      </c>
      <c r="Z32" s="13" t="s">
        <v>36</v>
      </c>
    </row>
    <row r="33" spans="1:26" ht="15.75">
      <c r="A33" s="5">
        <v>1401</v>
      </c>
      <c r="B33" s="5" t="s">
        <v>25</v>
      </c>
      <c r="C33" s="5">
        <v>3.24</v>
      </c>
      <c r="D33" s="5">
        <v>18.87</v>
      </c>
      <c r="E33" s="5">
        <v>2.64</v>
      </c>
      <c r="F33" s="5">
        <v>4.16</v>
      </c>
      <c r="G33" s="5">
        <v>0.66</v>
      </c>
      <c r="H33" s="5">
        <v>3.24</v>
      </c>
      <c r="I33" s="5">
        <v>1.11</v>
      </c>
      <c r="J33" s="5">
        <v>0.86</v>
      </c>
      <c r="K33" s="5">
        <v>12.06</v>
      </c>
      <c r="L33" s="5">
        <v>2.63</v>
      </c>
      <c r="M33" s="5"/>
      <c r="N33" s="5"/>
      <c r="O33" s="5"/>
      <c r="P33" s="5"/>
      <c r="Q33" s="5"/>
      <c r="R33" s="5">
        <f>D33/C33</f>
        <v>5.824074074074074</v>
      </c>
      <c r="S33" s="5">
        <f>E33/C33</f>
        <v>0.8148148148148148</v>
      </c>
      <c r="T33" s="5">
        <f>F33/C33</f>
        <v>1.2839506172839505</v>
      </c>
      <c r="U33" s="5">
        <f>G33/C33</f>
        <v>0.2037037037037037</v>
      </c>
      <c r="V33" s="5">
        <f>H33/C33</f>
        <v>1</v>
      </c>
      <c r="W33" s="5">
        <f>I33/C33</f>
        <v>0.3425925925925926</v>
      </c>
      <c r="X33" s="5">
        <f>J33/C33</f>
        <v>0.26543209876543206</v>
      </c>
      <c r="Y33" s="5">
        <f>K33/L33</f>
        <v>4.58555133079848</v>
      </c>
      <c r="Z33" s="5"/>
    </row>
    <row r="34" spans="1:26" ht="15.7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7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75">
      <c r="A36" s="5"/>
      <c r="B36" s="5"/>
      <c r="C36" s="5"/>
      <c r="D36" s="5"/>
      <c r="E36" s="5"/>
      <c r="F36" s="5"/>
      <c r="G36" s="5"/>
      <c r="H36" s="5"/>
      <c r="I36" s="5"/>
      <c r="J36" s="5"/>
      <c r="K36" s="5"/>
      <c r="L36" s="5"/>
      <c r="M36" s="5"/>
      <c r="N36" s="5"/>
      <c r="O36" s="5"/>
      <c r="P36" s="5"/>
      <c r="Q36" s="5"/>
      <c r="R36" s="10"/>
      <c r="S36" s="10"/>
      <c r="T36" s="10"/>
      <c r="U36" s="10"/>
      <c r="V36" s="10"/>
      <c r="W36" s="10"/>
      <c r="X36" s="10"/>
      <c r="Y36" s="10"/>
      <c r="Z36" s="10"/>
    </row>
    <row r="37" spans="1:26" s="18" customFormat="1" ht="15.75">
      <c r="A37" s="17"/>
      <c r="B37" s="6" t="s">
        <v>21</v>
      </c>
      <c r="C37" s="6">
        <v>1</v>
      </c>
      <c r="D37" s="6">
        <v>1</v>
      </c>
      <c r="E37" s="6">
        <v>1</v>
      </c>
      <c r="F37" s="6">
        <v>1</v>
      </c>
      <c r="G37" s="6">
        <v>1</v>
      </c>
      <c r="H37" s="6">
        <v>1</v>
      </c>
      <c r="I37" s="6">
        <v>1</v>
      </c>
      <c r="J37" s="6">
        <v>1</v>
      </c>
      <c r="K37" s="6">
        <v>1</v>
      </c>
      <c r="L37" s="6">
        <v>1</v>
      </c>
      <c r="M37" s="6">
        <v>1</v>
      </c>
      <c r="N37" s="6">
        <v>1</v>
      </c>
      <c r="O37" s="6">
        <v>1</v>
      </c>
      <c r="P37" s="6"/>
      <c r="Q37" s="6"/>
      <c r="R37" s="6">
        <f>D37/C37</f>
        <v>1</v>
      </c>
      <c r="S37" s="6">
        <f>E37/C37</f>
        <v>1</v>
      </c>
      <c r="T37" s="6">
        <f>F37/C37</f>
        <v>1</v>
      </c>
      <c r="U37" s="6">
        <f>G37/C37</f>
        <v>1</v>
      </c>
      <c r="V37" s="6">
        <f>H37/C37</f>
        <v>1</v>
      </c>
      <c r="W37" s="6">
        <f>I37/C37</f>
        <v>1</v>
      </c>
      <c r="X37" s="6">
        <f>J37/C37</f>
        <v>1</v>
      </c>
      <c r="Y37" s="6">
        <f>K37/L37</f>
        <v>1</v>
      </c>
      <c r="Z37" s="6">
        <f>P37/K37</f>
        <v>0</v>
      </c>
    </row>
    <row r="38" s="11" customFormat="1" ht="15.75"/>
    <row r="39" spans="1:17" s="11" customFormat="1" ht="15.75">
      <c r="A39" s="19"/>
      <c r="B39" s="19"/>
      <c r="C39" s="19"/>
      <c r="D39" s="19"/>
      <c r="E39" s="19"/>
      <c r="F39" s="19"/>
      <c r="G39" s="19"/>
      <c r="H39" s="19"/>
      <c r="I39" s="19"/>
      <c r="J39" s="19"/>
      <c r="P39" s="19"/>
      <c r="Q39" s="19"/>
    </row>
    <row r="40" spans="1:26" ht="15.7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row>
    <row r="41" spans="1:26" ht="15.75">
      <c r="A41" s="10" t="s">
        <v>23</v>
      </c>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5.75">
      <c r="A42" s="5" t="s">
        <v>1</v>
      </c>
      <c r="B42" s="5" t="s">
        <v>2</v>
      </c>
      <c r="C42" s="5" t="s">
        <v>3</v>
      </c>
      <c r="D42" s="5" t="s">
        <v>4</v>
      </c>
      <c r="E42" s="5" t="s">
        <v>7</v>
      </c>
      <c r="F42" s="5" t="s">
        <v>8</v>
      </c>
      <c r="G42" s="5" t="s">
        <v>5</v>
      </c>
      <c r="H42" s="5" t="s">
        <v>6</v>
      </c>
      <c r="I42" s="5" t="s">
        <v>9</v>
      </c>
      <c r="J42" s="5" t="s">
        <v>10</v>
      </c>
      <c r="K42" s="5" t="s">
        <v>11</v>
      </c>
      <c r="L42" s="5" t="s">
        <v>12</v>
      </c>
      <c r="M42" s="5" t="s">
        <v>13</v>
      </c>
      <c r="N42" s="5" t="s">
        <v>14</v>
      </c>
      <c r="O42" s="5" t="s">
        <v>15</v>
      </c>
      <c r="P42" s="5" t="s">
        <v>16</v>
      </c>
      <c r="Q42" s="5"/>
      <c r="R42" s="5" t="s">
        <v>28</v>
      </c>
      <c r="S42" s="5" t="s">
        <v>29</v>
      </c>
      <c r="T42" s="5" t="s">
        <v>30</v>
      </c>
      <c r="U42" s="5" t="s">
        <v>31</v>
      </c>
      <c r="V42" s="5" t="s">
        <v>32</v>
      </c>
      <c r="W42" s="5" t="s">
        <v>33</v>
      </c>
      <c r="X42" s="5" t="s">
        <v>34</v>
      </c>
      <c r="Y42" s="5" t="s">
        <v>35</v>
      </c>
      <c r="Z42" s="5" t="s">
        <v>36</v>
      </c>
    </row>
    <row r="43" spans="1:26" ht="15.75">
      <c r="A43" s="5">
        <v>1601</v>
      </c>
      <c r="B43" s="5" t="s">
        <v>25</v>
      </c>
      <c r="C43" s="5">
        <v>4.97</v>
      </c>
      <c r="D43" s="5">
        <v>27.77</v>
      </c>
      <c r="E43" s="5">
        <v>3.43</v>
      </c>
      <c r="F43" s="5">
        <v>5.69</v>
      </c>
      <c r="G43" s="5">
        <v>0.86</v>
      </c>
      <c r="H43" s="5">
        <v>3.65</v>
      </c>
      <c r="I43" s="5">
        <v>1.48</v>
      </c>
      <c r="J43" s="5">
        <v>1.25</v>
      </c>
      <c r="K43" s="5">
        <v>16.44</v>
      </c>
      <c r="L43" s="5">
        <v>3.26</v>
      </c>
      <c r="M43" s="5"/>
      <c r="N43" s="5"/>
      <c r="O43" s="5"/>
      <c r="P43" s="5"/>
      <c r="Q43" s="5"/>
      <c r="R43" s="5">
        <f>D43/C43</f>
        <v>5.5875251509054324</v>
      </c>
      <c r="S43" s="5">
        <f>E43/C43</f>
        <v>0.6901408450704226</v>
      </c>
      <c r="T43" s="5">
        <f>F43/C43</f>
        <v>1.1448692152917506</v>
      </c>
      <c r="U43" s="5">
        <f>G43/C43</f>
        <v>0.17303822937625754</v>
      </c>
      <c r="V43" s="5">
        <f>H43/C43</f>
        <v>0.7344064386317908</v>
      </c>
      <c r="W43" s="5">
        <f>I43/C43</f>
        <v>0.2977867203219316</v>
      </c>
      <c r="X43" s="5">
        <f>J43/C43</f>
        <v>0.25150905432595577</v>
      </c>
      <c r="Y43" s="5">
        <f>K43/L43</f>
        <v>5.042944785276075</v>
      </c>
      <c r="Z43" s="5"/>
    </row>
    <row r="44" spans="1:26" ht="15.75">
      <c r="A44" s="5">
        <v>1602</v>
      </c>
      <c r="B44" s="5" t="s">
        <v>25</v>
      </c>
      <c r="C44" s="5">
        <v>4.89</v>
      </c>
      <c r="D44" s="5">
        <v>27.52</v>
      </c>
      <c r="E44" s="5"/>
      <c r="F44" s="5"/>
      <c r="G44" s="5">
        <v>1.04</v>
      </c>
      <c r="H44" s="5">
        <v>3.57</v>
      </c>
      <c r="I44" s="5">
        <v>1.64</v>
      </c>
      <c r="J44" s="5">
        <v>1.33</v>
      </c>
      <c r="K44" s="5">
        <v>15.99</v>
      </c>
      <c r="L44" s="5">
        <v>3.07</v>
      </c>
      <c r="M44" s="5">
        <v>1.53</v>
      </c>
      <c r="N44" s="5">
        <v>0.57</v>
      </c>
      <c r="O44" s="5">
        <v>1.97</v>
      </c>
      <c r="P44" s="5">
        <f>M44+N44+O44</f>
        <v>4.07</v>
      </c>
      <c r="Q44" s="5"/>
      <c r="R44" s="5">
        <f>D44/C44</f>
        <v>5.627811860940696</v>
      </c>
      <c r="S44" s="5"/>
      <c r="T44" s="5"/>
      <c r="U44" s="5">
        <f>G44/C44</f>
        <v>0.212678936605317</v>
      </c>
      <c r="V44" s="5">
        <f>H44/C44</f>
        <v>0.7300613496932515</v>
      </c>
      <c r="W44" s="5">
        <f>I44/C44</f>
        <v>0.33537832310838445</v>
      </c>
      <c r="X44" s="5">
        <f>J44/C44</f>
        <v>0.27198364008179965</v>
      </c>
      <c r="Y44" s="5">
        <f>K44/L44</f>
        <v>5.208469055374593</v>
      </c>
      <c r="Z44" s="5">
        <f>P44/K44</f>
        <v>0.2545340838023765</v>
      </c>
    </row>
    <row r="45" spans="1:26" ht="15.7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 r="A46" s="5"/>
      <c r="B46" s="5" t="s">
        <v>19</v>
      </c>
      <c r="C46" s="5">
        <f>MIN(C43:C44)</f>
        <v>4.89</v>
      </c>
      <c r="D46" s="5">
        <f aca="true" t="shared" si="12" ref="D46:O46">MIN(D43:D44)</f>
        <v>27.52</v>
      </c>
      <c r="E46" s="5">
        <f t="shared" si="12"/>
        <v>3.43</v>
      </c>
      <c r="F46" s="5">
        <f t="shared" si="12"/>
        <v>5.69</v>
      </c>
      <c r="G46" s="5">
        <f t="shared" si="12"/>
        <v>0.86</v>
      </c>
      <c r="H46" s="5">
        <f t="shared" si="12"/>
        <v>3.57</v>
      </c>
      <c r="I46" s="5">
        <f t="shared" si="12"/>
        <v>1.48</v>
      </c>
      <c r="J46" s="5">
        <f t="shared" si="12"/>
        <v>1.25</v>
      </c>
      <c r="K46" s="5">
        <f t="shared" si="12"/>
        <v>15.99</v>
      </c>
      <c r="L46" s="5">
        <f t="shared" si="12"/>
        <v>3.07</v>
      </c>
      <c r="M46" s="5">
        <f t="shared" si="12"/>
        <v>1.53</v>
      </c>
      <c r="N46" s="5">
        <f t="shared" si="12"/>
        <v>0.57</v>
      </c>
      <c r="O46" s="5">
        <f t="shared" si="12"/>
        <v>1.97</v>
      </c>
      <c r="P46" s="5">
        <f>MIN(P43:P44)</f>
        <v>4.07</v>
      </c>
      <c r="Q46" s="5" t="s">
        <v>19</v>
      </c>
      <c r="R46" s="5">
        <f aca="true" t="shared" si="13" ref="R46:Z46">MIN(R43:R44)</f>
        <v>5.5875251509054324</v>
      </c>
      <c r="S46" s="5">
        <f t="shared" si="13"/>
        <v>0.6901408450704226</v>
      </c>
      <c r="T46" s="5">
        <f t="shared" si="13"/>
        <v>1.1448692152917506</v>
      </c>
      <c r="U46" s="5">
        <f t="shared" si="13"/>
        <v>0.17303822937625754</v>
      </c>
      <c r="V46" s="5">
        <f t="shared" si="13"/>
        <v>0.7300613496932515</v>
      </c>
      <c r="W46" s="5">
        <f t="shared" si="13"/>
        <v>0.2977867203219316</v>
      </c>
      <c r="X46" s="5">
        <f t="shared" si="13"/>
        <v>0.25150905432595577</v>
      </c>
      <c r="Y46" s="5">
        <f t="shared" si="13"/>
        <v>5.042944785276075</v>
      </c>
      <c r="Z46" s="5">
        <f t="shared" si="13"/>
        <v>0.2545340838023765</v>
      </c>
    </row>
    <row r="47" spans="1:26" ht="15.75">
      <c r="A47" s="5"/>
      <c r="B47" s="5" t="s">
        <v>18</v>
      </c>
      <c r="C47" s="5">
        <f aca="true" t="shared" si="14" ref="C47:P47">MAX(C43:C44)</f>
        <v>4.97</v>
      </c>
      <c r="D47" s="5">
        <f t="shared" si="14"/>
        <v>27.77</v>
      </c>
      <c r="E47" s="5">
        <f t="shared" si="14"/>
        <v>3.43</v>
      </c>
      <c r="F47" s="5">
        <f t="shared" si="14"/>
        <v>5.69</v>
      </c>
      <c r="G47" s="5">
        <f t="shared" si="14"/>
        <v>1.04</v>
      </c>
      <c r="H47" s="5">
        <f t="shared" si="14"/>
        <v>3.65</v>
      </c>
      <c r="I47" s="5">
        <f t="shared" si="14"/>
        <v>1.64</v>
      </c>
      <c r="J47" s="5">
        <f t="shared" si="14"/>
        <v>1.33</v>
      </c>
      <c r="K47" s="5">
        <f t="shared" si="14"/>
        <v>16.44</v>
      </c>
      <c r="L47" s="5">
        <f t="shared" si="14"/>
        <v>3.26</v>
      </c>
      <c r="M47" s="5">
        <f t="shared" si="14"/>
        <v>1.53</v>
      </c>
      <c r="N47" s="5">
        <f t="shared" si="14"/>
        <v>0.57</v>
      </c>
      <c r="O47" s="5">
        <f t="shared" si="14"/>
        <v>1.97</v>
      </c>
      <c r="P47" s="5">
        <f t="shared" si="14"/>
        <v>4.07</v>
      </c>
      <c r="Q47" s="5" t="s">
        <v>18</v>
      </c>
      <c r="R47" s="5">
        <f aca="true" t="shared" si="15" ref="R47:Z47">MAX(R43:R44)</f>
        <v>5.627811860940696</v>
      </c>
      <c r="S47" s="5">
        <f t="shared" si="15"/>
        <v>0.6901408450704226</v>
      </c>
      <c r="T47" s="5">
        <f t="shared" si="15"/>
        <v>1.1448692152917506</v>
      </c>
      <c r="U47" s="5">
        <f t="shared" si="15"/>
        <v>0.212678936605317</v>
      </c>
      <c r="V47" s="5">
        <f t="shared" si="15"/>
        <v>0.7344064386317908</v>
      </c>
      <c r="W47" s="5">
        <f t="shared" si="15"/>
        <v>0.33537832310838445</v>
      </c>
      <c r="X47" s="5">
        <f t="shared" si="15"/>
        <v>0.27198364008179965</v>
      </c>
      <c r="Y47" s="5">
        <f t="shared" si="15"/>
        <v>5.208469055374593</v>
      </c>
      <c r="Z47" s="5">
        <f t="shared" si="15"/>
        <v>0.2545340838023765</v>
      </c>
    </row>
    <row r="48" spans="1:26" ht="15.75">
      <c r="A48" s="5"/>
      <c r="B48" s="5" t="s">
        <v>20</v>
      </c>
      <c r="C48" s="5">
        <f aca="true" t="shared" si="16" ref="C48:P48">AVERAGE(C43:C44)</f>
        <v>4.93</v>
      </c>
      <c r="D48" s="5">
        <f t="shared" si="16"/>
        <v>27.645</v>
      </c>
      <c r="E48" s="5">
        <f t="shared" si="16"/>
        <v>3.43</v>
      </c>
      <c r="F48" s="5">
        <f t="shared" si="16"/>
        <v>5.69</v>
      </c>
      <c r="G48" s="5">
        <f t="shared" si="16"/>
        <v>0.95</v>
      </c>
      <c r="H48" s="5">
        <f t="shared" si="16"/>
        <v>3.61</v>
      </c>
      <c r="I48" s="5">
        <f t="shared" si="16"/>
        <v>1.56</v>
      </c>
      <c r="J48" s="5">
        <f t="shared" si="16"/>
        <v>1.29</v>
      </c>
      <c r="K48" s="5">
        <f t="shared" si="16"/>
        <v>16.215</v>
      </c>
      <c r="L48" s="5">
        <f t="shared" si="16"/>
        <v>3.165</v>
      </c>
      <c r="M48" s="5">
        <f t="shared" si="16"/>
        <v>1.53</v>
      </c>
      <c r="N48" s="5">
        <f t="shared" si="16"/>
        <v>0.57</v>
      </c>
      <c r="O48" s="5">
        <f t="shared" si="16"/>
        <v>1.97</v>
      </c>
      <c r="P48" s="5">
        <f t="shared" si="16"/>
        <v>4.07</v>
      </c>
      <c r="Q48" s="5" t="s">
        <v>20</v>
      </c>
      <c r="R48" s="5">
        <f aca="true" t="shared" si="17" ref="R48:Z48">AVERAGE(R43:R44)</f>
        <v>5.607668505923064</v>
      </c>
      <c r="S48" s="5">
        <f t="shared" si="17"/>
        <v>0.6901408450704226</v>
      </c>
      <c r="T48" s="5">
        <f t="shared" si="17"/>
        <v>1.1448692152917506</v>
      </c>
      <c r="U48" s="5">
        <f t="shared" si="17"/>
        <v>0.1928585829907873</v>
      </c>
      <c r="V48" s="5">
        <f t="shared" si="17"/>
        <v>0.7322338941625212</v>
      </c>
      <c r="W48" s="5">
        <f t="shared" si="17"/>
        <v>0.316582521715158</v>
      </c>
      <c r="X48" s="5">
        <f t="shared" si="17"/>
        <v>0.2617463472038777</v>
      </c>
      <c r="Y48" s="5">
        <f t="shared" si="17"/>
        <v>5.125706920325333</v>
      </c>
      <c r="Z48" s="5">
        <f t="shared" si="17"/>
        <v>0.2545340838023765</v>
      </c>
    </row>
    <row r="49" spans="1:26" s="7" customFormat="1" ht="15.75">
      <c r="A49" s="6"/>
      <c r="B49" s="6" t="s">
        <v>21</v>
      </c>
      <c r="C49" s="6">
        <f aca="true" t="shared" si="18" ref="C49:P49">COUNT(C43:C44)</f>
        <v>2</v>
      </c>
      <c r="D49" s="6">
        <f t="shared" si="18"/>
        <v>2</v>
      </c>
      <c r="E49" s="6">
        <f t="shared" si="18"/>
        <v>1</v>
      </c>
      <c r="F49" s="6">
        <f t="shared" si="18"/>
        <v>1</v>
      </c>
      <c r="G49" s="6">
        <f t="shared" si="18"/>
        <v>2</v>
      </c>
      <c r="H49" s="6">
        <f t="shared" si="18"/>
        <v>2</v>
      </c>
      <c r="I49" s="6">
        <f t="shared" si="18"/>
        <v>2</v>
      </c>
      <c r="J49" s="6">
        <f t="shared" si="18"/>
        <v>2</v>
      </c>
      <c r="K49" s="6">
        <f t="shared" si="18"/>
        <v>2</v>
      </c>
      <c r="L49" s="6">
        <f t="shared" si="18"/>
        <v>2</v>
      </c>
      <c r="M49" s="6">
        <f t="shared" si="18"/>
        <v>1</v>
      </c>
      <c r="N49" s="6">
        <f t="shared" si="18"/>
        <v>1</v>
      </c>
      <c r="O49" s="6">
        <f t="shared" si="18"/>
        <v>1</v>
      </c>
      <c r="P49" s="6">
        <f t="shared" si="18"/>
        <v>1</v>
      </c>
      <c r="Q49" s="6" t="s">
        <v>21</v>
      </c>
      <c r="R49" s="6">
        <f aca="true" t="shared" si="19" ref="R49:Z49">COUNT(R43:R44)</f>
        <v>2</v>
      </c>
      <c r="S49" s="6">
        <f t="shared" si="19"/>
        <v>1</v>
      </c>
      <c r="T49" s="6">
        <f t="shared" si="19"/>
        <v>1</v>
      </c>
      <c r="U49" s="6">
        <f t="shared" si="19"/>
        <v>2</v>
      </c>
      <c r="V49" s="6">
        <f t="shared" si="19"/>
        <v>2</v>
      </c>
      <c r="W49" s="6">
        <f t="shared" si="19"/>
        <v>2</v>
      </c>
      <c r="X49" s="6">
        <f t="shared" si="19"/>
        <v>2</v>
      </c>
      <c r="Y49" s="6">
        <f t="shared" si="19"/>
        <v>2</v>
      </c>
      <c r="Z49" s="6">
        <f t="shared" si="19"/>
        <v>1</v>
      </c>
    </row>
    <row r="50" spans="1:26" ht="15.7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s="15" customFormat="1" ht="15.75">
      <c r="A51" s="9"/>
      <c r="B51" s="5"/>
      <c r="C51" s="5"/>
      <c r="D51" s="5"/>
      <c r="E51" s="5"/>
      <c r="F51" s="5"/>
      <c r="G51" s="5"/>
      <c r="H51" s="5"/>
      <c r="I51" s="5"/>
      <c r="J51" s="5"/>
      <c r="K51" s="5" t="s">
        <v>42</v>
      </c>
      <c r="L51" s="5"/>
      <c r="M51" s="5">
        <f>M48/P48</f>
        <v>0.3759213759213759</v>
      </c>
      <c r="N51" s="5">
        <f>N48/P48</f>
        <v>0.14004914004914001</v>
      </c>
      <c r="O51" s="5">
        <f>O48/P48</f>
        <v>0.484029484029484</v>
      </c>
      <c r="P51" s="5"/>
      <c r="Q51" s="5"/>
      <c r="R51" s="10"/>
      <c r="S51" s="10"/>
      <c r="T51" s="10"/>
      <c r="U51" s="10"/>
      <c r="V51" s="10"/>
      <c r="W51" s="10"/>
      <c r="X51" s="10"/>
      <c r="Y51" s="10"/>
      <c r="Z51" s="10"/>
    </row>
    <row r="52" s="11" customFormat="1" ht="15.75">
      <c r="K52" s="11" t="s">
        <v>43</v>
      </c>
    </row>
    <row r="53" s="11" customFormat="1" ht="15.75">
      <c r="A53" s="12" t="s">
        <v>39</v>
      </c>
    </row>
    <row r="54" spans="1:26" ht="15.75">
      <c r="A54" s="21" t="s">
        <v>26</v>
      </c>
      <c r="B54" s="21"/>
      <c r="C54" s="21"/>
      <c r="D54" s="13"/>
      <c r="E54" s="13"/>
      <c r="F54" s="13"/>
      <c r="G54" s="13"/>
      <c r="H54" s="13"/>
      <c r="I54" s="13"/>
      <c r="J54" s="13"/>
      <c r="K54" s="13"/>
      <c r="L54" s="13"/>
      <c r="M54" s="13"/>
      <c r="N54" s="13"/>
      <c r="O54" s="13"/>
      <c r="P54" s="13"/>
      <c r="Q54" s="13"/>
      <c r="R54" s="20"/>
      <c r="S54" s="20"/>
      <c r="T54" s="20"/>
      <c r="U54" s="20"/>
      <c r="V54" s="20"/>
      <c r="W54" s="20"/>
      <c r="X54" s="20"/>
      <c r="Y54" s="20"/>
      <c r="Z54" s="20"/>
    </row>
    <row r="55" spans="1:26" ht="15.75">
      <c r="A55" s="5" t="s">
        <v>0</v>
      </c>
      <c r="B55" s="5"/>
      <c r="C55" s="5"/>
      <c r="D55" s="5"/>
      <c r="E55" s="5"/>
      <c r="F55" s="5"/>
      <c r="G55" s="5"/>
      <c r="H55" s="5"/>
      <c r="I55" s="5"/>
      <c r="J55" s="5"/>
      <c r="K55" s="5"/>
      <c r="L55" s="5"/>
      <c r="M55" s="5"/>
      <c r="N55" s="5"/>
      <c r="O55" s="5"/>
      <c r="P55" s="5"/>
      <c r="Q55" s="5"/>
      <c r="R55" s="10"/>
      <c r="S55" s="10"/>
      <c r="T55" s="10"/>
      <c r="U55" s="10"/>
      <c r="V55" s="10"/>
      <c r="W55" s="10"/>
      <c r="X55" s="10"/>
      <c r="Y55" s="10"/>
      <c r="Z55" s="10"/>
    </row>
    <row r="56" spans="1:26" ht="15.75">
      <c r="A56" s="5" t="s">
        <v>1</v>
      </c>
      <c r="B56" s="5" t="s">
        <v>2</v>
      </c>
      <c r="C56" s="5" t="s">
        <v>3</v>
      </c>
      <c r="D56" s="5" t="s">
        <v>4</v>
      </c>
      <c r="E56" s="5" t="s">
        <v>7</v>
      </c>
      <c r="F56" s="5" t="s">
        <v>8</v>
      </c>
      <c r="G56" s="5" t="s">
        <v>5</v>
      </c>
      <c r="H56" s="5" t="s">
        <v>6</v>
      </c>
      <c r="I56" s="5" t="s">
        <v>9</v>
      </c>
      <c r="J56" s="5" t="s">
        <v>10</v>
      </c>
      <c r="K56" s="5" t="s">
        <v>11</v>
      </c>
      <c r="L56" s="5" t="s">
        <v>12</v>
      </c>
      <c r="M56" s="5" t="s">
        <v>13</v>
      </c>
      <c r="N56" s="5" t="s">
        <v>14</v>
      </c>
      <c r="O56" s="5" t="s">
        <v>15</v>
      </c>
      <c r="P56" s="5" t="s">
        <v>16</v>
      </c>
      <c r="Q56" s="5"/>
      <c r="R56" s="5" t="s">
        <v>28</v>
      </c>
      <c r="S56" s="5" t="s">
        <v>29</v>
      </c>
      <c r="T56" s="5" t="s">
        <v>30</v>
      </c>
      <c r="U56" s="5" t="s">
        <v>31</v>
      </c>
      <c r="V56" s="5" t="s">
        <v>32</v>
      </c>
      <c r="W56" s="5" t="s">
        <v>33</v>
      </c>
      <c r="X56" s="5" t="s">
        <v>34</v>
      </c>
      <c r="Y56" s="5" t="s">
        <v>35</v>
      </c>
      <c r="Z56" s="5" t="s">
        <v>36</v>
      </c>
    </row>
    <row r="57" spans="1:26" ht="15.75">
      <c r="A57" s="5">
        <v>1403</v>
      </c>
      <c r="B57" s="5" t="s">
        <v>27</v>
      </c>
      <c r="C57" s="5">
        <v>3.83</v>
      </c>
      <c r="D57" s="5">
        <v>21.94</v>
      </c>
      <c r="E57" s="5">
        <v>2.75</v>
      </c>
      <c r="F57" s="5">
        <v>4.8</v>
      </c>
      <c r="G57" s="5">
        <v>0.77</v>
      </c>
      <c r="H57" s="5">
        <v>3.76</v>
      </c>
      <c r="I57" s="5">
        <v>1.33</v>
      </c>
      <c r="J57" s="5">
        <v>1.52</v>
      </c>
      <c r="K57" s="5">
        <v>14.66</v>
      </c>
      <c r="L57" s="5">
        <v>2.56</v>
      </c>
      <c r="M57" s="5">
        <v>1.67</v>
      </c>
      <c r="N57" s="5">
        <v>0.48</v>
      </c>
      <c r="O57" s="5">
        <v>2.08</v>
      </c>
      <c r="P57" s="5">
        <f>M57+N57+O57</f>
        <v>4.23</v>
      </c>
      <c r="Q57" s="5"/>
      <c r="R57" s="5">
        <f>D57/C57</f>
        <v>5.72845953002611</v>
      </c>
      <c r="S57" s="5">
        <f>E57/C57</f>
        <v>0.7180156657963447</v>
      </c>
      <c r="T57" s="5">
        <f>F57/C57</f>
        <v>1.2532637075718014</v>
      </c>
      <c r="U57" s="5">
        <f>G57/C57</f>
        <v>0.2010443864229765</v>
      </c>
      <c r="V57" s="5">
        <f>H57/C57</f>
        <v>0.9817232375979111</v>
      </c>
      <c r="W57" s="5">
        <f>I57/C57</f>
        <v>0.3472584856396867</v>
      </c>
      <c r="X57" s="5">
        <f>J57/C57</f>
        <v>0.3968668407310705</v>
      </c>
      <c r="Y57" s="5">
        <f>K57/L57</f>
        <v>5.7265625</v>
      </c>
      <c r="Z57" s="5">
        <f>P57/K57</f>
        <v>0.2885402455661665</v>
      </c>
    </row>
    <row r="58" spans="1:26" ht="15.75">
      <c r="A58" s="10"/>
      <c r="B58" s="10"/>
      <c r="C58" s="10"/>
      <c r="D58" s="10"/>
      <c r="E58" s="10"/>
      <c r="F58" s="10"/>
      <c r="G58" s="10"/>
      <c r="H58" s="10"/>
      <c r="I58" s="10"/>
      <c r="J58" s="10"/>
      <c r="K58" s="10"/>
      <c r="L58" s="10"/>
      <c r="M58" s="10"/>
      <c r="N58" s="10"/>
      <c r="O58" s="10"/>
      <c r="P58" s="10"/>
      <c r="Q58" s="22"/>
      <c r="R58" s="10"/>
      <c r="S58" s="10"/>
      <c r="T58" s="10"/>
      <c r="U58" s="10"/>
      <c r="V58" s="10"/>
      <c r="W58" s="10"/>
      <c r="X58" s="10"/>
      <c r="Y58" s="10"/>
      <c r="Z58" s="10"/>
    </row>
    <row r="59" spans="1:26" ht="15.75">
      <c r="A59" s="10"/>
      <c r="B59" s="10"/>
      <c r="C59" s="10"/>
      <c r="D59" s="10"/>
      <c r="E59" s="10"/>
      <c r="F59" s="10"/>
      <c r="G59" s="10"/>
      <c r="H59" s="10"/>
      <c r="I59" s="10"/>
      <c r="J59" s="10"/>
      <c r="K59" s="10"/>
      <c r="L59" s="10"/>
      <c r="M59" s="10"/>
      <c r="N59" s="10"/>
      <c r="O59" s="10"/>
      <c r="P59" s="10"/>
      <c r="Q59" s="22"/>
      <c r="R59" s="10"/>
      <c r="S59" s="10"/>
      <c r="T59" s="10"/>
      <c r="U59" s="10"/>
      <c r="V59" s="10"/>
      <c r="W59" s="10"/>
      <c r="X59" s="10"/>
      <c r="Y59" s="10"/>
      <c r="Z59" s="10"/>
    </row>
    <row r="60" spans="1:26" ht="15.75">
      <c r="A60" s="10"/>
      <c r="B60" s="10"/>
      <c r="C60" s="10"/>
      <c r="D60" s="10"/>
      <c r="E60" s="10"/>
      <c r="F60" s="10"/>
      <c r="G60" s="10"/>
      <c r="H60" s="10"/>
      <c r="I60" s="10"/>
      <c r="J60" s="10"/>
      <c r="K60" s="10"/>
      <c r="L60" s="10"/>
      <c r="M60" s="10"/>
      <c r="N60" s="10"/>
      <c r="O60" s="10"/>
      <c r="P60" s="10"/>
      <c r="Q60" s="22"/>
      <c r="R60" s="10"/>
      <c r="S60" s="10"/>
      <c r="T60" s="10"/>
      <c r="U60" s="10"/>
      <c r="V60" s="10"/>
      <c r="W60" s="10"/>
      <c r="X60" s="10"/>
      <c r="Y60" s="10"/>
      <c r="Z60" s="10"/>
    </row>
    <row r="61" spans="1:26" ht="15.75">
      <c r="A61" s="5"/>
      <c r="B61" s="5" t="s">
        <v>21</v>
      </c>
      <c r="C61" s="5">
        <v>1</v>
      </c>
      <c r="D61" s="5">
        <v>1</v>
      </c>
      <c r="E61" s="5">
        <v>1</v>
      </c>
      <c r="F61" s="5">
        <v>1</v>
      </c>
      <c r="G61" s="5">
        <v>1</v>
      </c>
      <c r="H61" s="5">
        <v>1</v>
      </c>
      <c r="I61" s="5">
        <v>1</v>
      </c>
      <c r="J61" s="5">
        <v>1</v>
      </c>
      <c r="K61" s="5">
        <v>1</v>
      </c>
      <c r="L61" s="5">
        <v>1</v>
      </c>
      <c r="M61" s="5">
        <v>1</v>
      </c>
      <c r="N61" s="5">
        <v>1</v>
      </c>
      <c r="O61" s="5">
        <v>1</v>
      </c>
      <c r="P61" s="5"/>
      <c r="Q61" s="22" t="s">
        <v>21</v>
      </c>
      <c r="R61" s="5">
        <v>1</v>
      </c>
      <c r="S61" s="5">
        <v>1</v>
      </c>
      <c r="T61" s="5">
        <v>1</v>
      </c>
      <c r="U61" s="5">
        <f>G61/C61</f>
        <v>1</v>
      </c>
      <c r="V61" s="5">
        <f>H61/C61</f>
        <v>1</v>
      </c>
      <c r="W61" s="5">
        <f>I61/C61</f>
        <v>1</v>
      </c>
      <c r="X61" s="5">
        <f>J61/C61</f>
        <v>1</v>
      </c>
      <c r="Y61" s="5">
        <f>K61/L61</f>
        <v>1</v>
      </c>
      <c r="Z61" s="5">
        <v>1</v>
      </c>
    </row>
    <row r="62" spans="1:26" ht="15.7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75">
      <c r="A63" s="5"/>
      <c r="B63" s="5"/>
      <c r="C63" s="5"/>
      <c r="D63" s="5"/>
      <c r="E63" s="5"/>
      <c r="F63" s="5"/>
      <c r="G63" s="5"/>
      <c r="H63" s="5"/>
      <c r="I63" s="5"/>
      <c r="J63" s="5"/>
      <c r="K63" s="5" t="s">
        <v>40</v>
      </c>
      <c r="L63" s="5"/>
      <c r="M63" s="5">
        <f>M57/P57</f>
        <v>0.3947990543735224</v>
      </c>
      <c r="N63" s="5">
        <f>N57/P57</f>
        <v>0.11347517730496452</v>
      </c>
      <c r="O63" s="5">
        <f>O57/P57</f>
        <v>0.491725768321513</v>
      </c>
      <c r="P63" s="5"/>
      <c r="Q63" s="5"/>
      <c r="R63" s="10"/>
      <c r="S63" s="10"/>
      <c r="T63" s="10"/>
      <c r="U63" s="10"/>
      <c r="V63" s="10"/>
      <c r="W63" s="10"/>
      <c r="X63" s="10"/>
      <c r="Y63" s="10"/>
      <c r="Z63" s="10"/>
    </row>
    <row r="64" spans="1:26" ht="15.75">
      <c r="A64" s="10"/>
      <c r="B64" s="10"/>
      <c r="C64" s="10"/>
      <c r="D64" s="10"/>
      <c r="E64" s="10"/>
      <c r="F64" s="10"/>
      <c r="G64" s="10"/>
      <c r="H64" s="10"/>
      <c r="I64" s="10"/>
      <c r="J64" s="10"/>
      <c r="K64" s="10" t="s">
        <v>41</v>
      </c>
      <c r="L64" s="10"/>
      <c r="M64" s="10"/>
      <c r="N64" s="10"/>
      <c r="O64" s="10"/>
      <c r="P64" s="10"/>
      <c r="Q64" s="10"/>
      <c r="R64" s="10"/>
      <c r="S64" s="10"/>
      <c r="T64" s="10"/>
      <c r="U64" s="10"/>
      <c r="V64" s="10"/>
      <c r="W64" s="10"/>
      <c r="X64" s="10"/>
      <c r="Y64" s="10"/>
      <c r="Z64" s="10"/>
    </row>
    <row r="65" spans="1:26" ht="15.75">
      <c r="A65" s="5" t="s">
        <v>23</v>
      </c>
      <c r="B65" s="5"/>
      <c r="C65" s="5"/>
      <c r="D65" s="5"/>
      <c r="E65" s="5"/>
      <c r="F65" s="5"/>
      <c r="G65" s="5"/>
      <c r="H65" s="5"/>
      <c r="I65" s="5"/>
      <c r="J65" s="5"/>
      <c r="K65" s="5"/>
      <c r="L65" s="5"/>
      <c r="M65" s="5"/>
      <c r="N65" s="5"/>
      <c r="O65" s="5"/>
      <c r="P65" s="5"/>
      <c r="Q65" s="5"/>
      <c r="R65" s="10"/>
      <c r="S65" s="10"/>
      <c r="T65" s="10"/>
      <c r="U65" s="10"/>
      <c r="V65" s="10"/>
      <c r="W65" s="10"/>
      <c r="X65" s="10"/>
      <c r="Y65" s="10"/>
      <c r="Z65" s="10"/>
    </row>
    <row r="66" spans="1:26" ht="15.75">
      <c r="A66" s="5" t="s">
        <v>1</v>
      </c>
      <c r="B66" s="5" t="s">
        <v>2</v>
      </c>
      <c r="C66" s="5" t="s">
        <v>3</v>
      </c>
      <c r="D66" s="5" t="s">
        <v>4</v>
      </c>
      <c r="E66" s="5" t="s">
        <v>7</v>
      </c>
      <c r="F66" s="5" t="s">
        <v>8</v>
      </c>
      <c r="G66" s="5" t="s">
        <v>5</v>
      </c>
      <c r="H66" s="5" t="s">
        <v>6</v>
      </c>
      <c r="I66" s="5" t="s">
        <v>9</v>
      </c>
      <c r="J66" s="5" t="s">
        <v>10</v>
      </c>
      <c r="K66" s="5" t="s">
        <v>11</v>
      </c>
      <c r="L66" s="5" t="s">
        <v>12</v>
      </c>
      <c r="M66" s="5" t="s">
        <v>13</v>
      </c>
      <c r="N66" s="5" t="s">
        <v>14</v>
      </c>
      <c r="O66" s="5" t="s">
        <v>15</v>
      </c>
      <c r="P66" s="5" t="s">
        <v>16</v>
      </c>
      <c r="Q66" s="5"/>
      <c r="R66" s="22" t="s">
        <v>28</v>
      </c>
      <c r="S66" s="22" t="s">
        <v>29</v>
      </c>
      <c r="T66" s="22" t="s">
        <v>30</v>
      </c>
      <c r="U66" s="22" t="s">
        <v>31</v>
      </c>
      <c r="V66" s="22" t="s">
        <v>32</v>
      </c>
      <c r="W66" s="22" t="s">
        <v>33</v>
      </c>
      <c r="X66" s="22" t="s">
        <v>34</v>
      </c>
      <c r="Y66" s="22" t="s">
        <v>35</v>
      </c>
      <c r="Z66" s="22" t="s">
        <v>36</v>
      </c>
    </row>
    <row r="67" spans="1:26" ht="15.75">
      <c r="A67" s="5">
        <v>1404</v>
      </c>
      <c r="B67" s="5" t="s">
        <v>27</v>
      </c>
      <c r="C67" s="5">
        <v>4.73</v>
      </c>
      <c r="D67" s="5">
        <v>29.43</v>
      </c>
      <c r="E67" s="5">
        <v>3.88</v>
      </c>
      <c r="F67" s="5">
        <v>5.81</v>
      </c>
      <c r="G67" s="5">
        <v>1.12</v>
      </c>
      <c r="H67" s="5">
        <v>4.37</v>
      </c>
      <c r="I67" s="5">
        <v>1.99</v>
      </c>
      <c r="J67" s="5">
        <v>2.15</v>
      </c>
      <c r="K67" s="5">
        <v>19.33</v>
      </c>
      <c r="L67" s="5">
        <v>3.48</v>
      </c>
      <c r="M67" s="5">
        <v>1.86</v>
      </c>
      <c r="N67" s="5">
        <v>0.63</v>
      </c>
      <c r="O67" s="5">
        <v>2.5</v>
      </c>
      <c r="P67" s="5">
        <f>M67+N67+O67</f>
        <v>4.99</v>
      </c>
      <c r="Q67" s="5"/>
      <c r="R67" s="5">
        <f>D67/C67</f>
        <v>6.22198731501057</v>
      </c>
      <c r="S67" s="5">
        <f>E67/C67</f>
        <v>0.8202959830866806</v>
      </c>
      <c r="T67" s="5">
        <f>F67/C67</f>
        <v>1.2283298097251583</v>
      </c>
      <c r="U67" s="5">
        <f>G67/C67</f>
        <v>0.23678646934460887</v>
      </c>
      <c r="V67" s="5">
        <f>H67/C67</f>
        <v>0.9238900634249471</v>
      </c>
      <c r="W67" s="5">
        <f>I67/C67</f>
        <v>0.4207188160676532</v>
      </c>
      <c r="X67" s="5">
        <f>J67/C67</f>
        <v>0.4545454545454545</v>
      </c>
      <c r="Y67" s="5">
        <f>K67/L67</f>
        <v>5.554597701149425</v>
      </c>
      <c r="Z67" s="5">
        <f>P67/K67</f>
        <v>0.2581479565442318</v>
      </c>
    </row>
    <row r="68" spans="1:26" ht="15.7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s="7" customFormat="1" ht="15.75">
      <c r="A71" s="6"/>
      <c r="B71" s="6" t="s">
        <v>21</v>
      </c>
      <c r="C71" s="6">
        <v>1</v>
      </c>
      <c r="D71" s="6">
        <v>1</v>
      </c>
      <c r="E71" s="6">
        <v>1</v>
      </c>
      <c r="F71" s="6">
        <v>1</v>
      </c>
      <c r="G71" s="6">
        <v>1</v>
      </c>
      <c r="H71" s="6">
        <v>1</v>
      </c>
      <c r="I71" s="6">
        <v>1</v>
      </c>
      <c r="J71" s="6">
        <v>1</v>
      </c>
      <c r="K71" s="6">
        <v>1</v>
      </c>
      <c r="L71" s="6">
        <v>1</v>
      </c>
      <c r="M71" s="6">
        <v>1</v>
      </c>
      <c r="N71" s="6">
        <v>1</v>
      </c>
      <c r="O71" s="6">
        <v>1</v>
      </c>
      <c r="P71" s="6"/>
      <c r="Q71" s="6"/>
      <c r="R71" s="6">
        <f>D71/C71</f>
        <v>1</v>
      </c>
      <c r="S71" s="6">
        <f>E71/C71</f>
        <v>1</v>
      </c>
      <c r="T71" s="6">
        <f>F71/C71</f>
        <v>1</v>
      </c>
      <c r="U71" s="6">
        <f>G71/C71</f>
        <v>1</v>
      </c>
      <c r="V71" s="6">
        <f>H71/C71</f>
        <v>1</v>
      </c>
      <c r="W71" s="6">
        <f>I71/C71</f>
        <v>1</v>
      </c>
      <c r="X71" s="6">
        <f>J71/C71</f>
        <v>1</v>
      </c>
      <c r="Y71" s="6">
        <f>K71/L71</f>
        <v>1</v>
      </c>
      <c r="Z71" s="6">
        <v>1</v>
      </c>
    </row>
    <row r="72" spans="1:26" ht="15.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c r="A73" s="5"/>
      <c r="B73" s="5"/>
      <c r="C73" s="5"/>
      <c r="D73" s="5"/>
      <c r="E73" s="5"/>
      <c r="F73" s="5"/>
      <c r="G73" s="5"/>
      <c r="H73" s="5"/>
      <c r="I73" s="5"/>
      <c r="J73" s="5"/>
      <c r="K73" s="5" t="s">
        <v>42</v>
      </c>
      <c r="L73" s="5"/>
      <c r="M73" s="5">
        <f>M67/P67</f>
        <v>0.3727454909819639</v>
      </c>
      <c r="N73" s="5">
        <f>N67/P67</f>
        <v>0.12625250501002003</v>
      </c>
      <c r="O73" s="5">
        <f>O67/P67</f>
        <v>0.501002004008016</v>
      </c>
      <c r="P73" s="5"/>
      <c r="Q73" s="5"/>
      <c r="R73" s="10"/>
      <c r="S73" s="10"/>
      <c r="T73" s="10"/>
      <c r="U73" s="10"/>
      <c r="V73" s="10"/>
      <c r="W73" s="10"/>
      <c r="X73" s="10"/>
      <c r="Y73" s="10"/>
      <c r="Z73" s="10"/>
    </row>
    <row r="74" ht="15.75">
      <c r="K74" s="3" t="s">
        <v>43</v>
      </c>
    </row>
    <row r="76" ht="15.75">
      <c r="A76" s="3" t="s">
        <v>57</v>
      </c>
    </row>
    <row r="77" spans="1:30" ht="15.75">
      <c r="A77" s="23" t="s">
        <v>44</v>
      </c>
      <c r="B77" s="24"/>
      <c r="C77" s="24"/>
      <c r="D77" s="24"/>
      <c r="E77" s="24"/>
      <c r="F77" s="24"/>
      <c r="G77" s="24"/>
      <c r="H77" s="24"/>
      <c r="I77" s="24"/>
      <c r="J77" s="24"/>
      <c r="K77" s="24"/>
      <c r="L77" s="24"/>
      <c r="M77" s="24"/>
      <c r="N77" s="24"/>
      <c r="O77" s="24"/>
      <c r="P77" s="24"/>
      <c r="Q77" s="25"/>
      <c r="R77" s="25"/>
      <c r="S77" s="24"/>
      <c r="T77" s="24"/>
      <c r="U77" s="24"/>
      <c r="V77" s="24"/>
      <c r="W77" s="24"/>
      <c r="X77" s="24"/>
      <c r="Y77" s="24"/>
      <c r="Z77" s="24"/>
      <c r="AA77" s="24"/>
      <c r="AB77" s="24"/>
      <c r="AC77" s="24"/>
      <c r="AD77" s="24"/>
    </row>
    <row r="78" spans="1:30" ht="15.75">
      <c r="A78" s="23" t="s">
        <v>45</v>
      </c>
      <c r="B78" s="24"/>
      <c r="C78" s="24"/>
      <c r="D78" s="24"/>
      <c r="E78" s="24"/>
      <c r="F78" s="24"/>
      <c r="G78" s="24"/>
      <c r="H78" s="24"/>
      <c r="I78" s="24"/>
      <c r="J78" s="24"/>
      <c r="K78" s="24"/>
      <c r="L78" s="24"/>
      <c r="M78" s="24"/>
      <c r="N78" s="24"/>
      <c r="O78" s="24"/>
      <c r="P78" s="24"/>
      <c r="Q78" s="25"/>
      <c r="R78" s="25"/>
      <c r="S78" s="24"/>
      <c r="T78" s="24"/>
      <c r="U78" s="24"/>
      <c r="V78" s="24"/>
      <c r="W78" s="24"/>
      <c r="X78" s="24"/>
      <c r="Y78" s="24"/>
      <c r="Z78" s="24"/>
      <c r="AA78" s="24"/>
      <c r="AB78" s="24"/>
      <c r="AC78" s="24"/>
      <c r="AD78" s="24"/>
    </row>
    <row r="79" spans="1:30" ht="15.75">
      <c r="A79" s="23" t="s">
        <v>46</v>
      </c>
      <c r="B79" s="24"/>
      <c r="C79" s="24"/>
      <c r="D79" s="24"/>
      <c r="E79" s="24"/>
      <c r="F79" s="24"/>
      <c r="G79" s="24"/>
      <c r="H79" s="24"/>
      <c r="I79" s="24"/>
      <c r="J79" s="24"/>
      <c r="K79" s="24"/>
      <c r="L79" s="24"/>
      <c r="M79" s="24"/>
      <c r="N79" s="24"/>
      <c r="O79" s="24"/>
      <c r="P79" s="24"/>
      <c r="Q79" s="25"/>
      <c r="R79" s="25"/>
      <c r="S79" s="24"/>
      <c r="T79" s="24"/>
      <c r="U79" s="24"/>
      <c r="V79" s="24"/>
      <c r="W79" s="24"/>
      <c r="X79" s="24"/>
      <c r="Y79" s="24"/>
      <c r="Z79" s="24"/>
      <c r="AA79" s="24"/>
      <c r="AB79" s="24"/>
      <c r="AC79" s="24"/>
      <c r="AD79" s="24"/>
    </row>
    <row r="80" spans="1:30" ht="15.75">
      <c r="A80" s="23" t="s">
        <v>47</v>
      </c>
      <c r="B80" s="24"/>
      <c r="C80" s="24"/>
      <c r="D80" s="24"/>
      <c r="E80" s="24"/>
      <c r="F80" s="24"/>
      <c r="G80" s="24"/>
      <c r="H80" s="24"/>
      <c r="I80" s="24"/>
      <c r="J80" s="24"/>
      <c r="K80" s="24"/>
      <c r="L80" s="24"/>
      <c r="M80" s="24"/>
      <c r="N80" s="24"/>
      <c r="O80" s="24"/>
      <c r="P80" s="24"/>
      <c r="Q80" s="25"/>
      <c r="R80" s="25"/>
      <c r="S80" s="24"/>
      <c r="T80" s="24"/>
      <c r="U80" s="24"/>
      <c r="V80" s="24"/>
      <c r="W80" s="24"/>
      <c r="X80" s="24"/>
      <c r="Y80" s="24"/>
      <c r="Z80" s="24"/>
      <c r="AA80" s="24"/>
      <c r="AB80" s="24"/>
      <c r="AC80" s="24"/>
      <c r="AD80" s="24"/>
    </row>
    <row r="81" spans="1:30" ht="15.75">
      <c r="A81" s="23" t="s">
        <v>48</v>
      </c>
      <c r="B81" s="24"/>
      <c r="C81" s="24"/>
      <c r="D81" s="24"/>
      <c r="E81" s="24"/>
      <c r="F81" s="24"/>
      <c r="G81" s="24"/>
      <c r="H81" s="24"/>
      <c r="I81" s="24"/>
      <c r="J81" s="24"/>
      <c r="K81" s="24"/>
      <c r="L81" s="24"/>
      <c r="M81" s="24"/>
      <c r="N81" s="24"/>
      <c r="O81" s="24"/>
      <c r="P81" s="24"/>
      <c r="Q81" s="24"/>
      <c r="R81" s="25"/>
      <c r="S81" s="25"/>
      <c r="T81" s="24"/>
      <c r="U81" s="24"/>
      <c r="V81" s="24"/>
      <c r="W81" s="24"/>
      <c r="X81" s="24"/>
      <c r="Y81" s="24"/>
      <c r="Z81" s="24"/>
      <c r="AA81" s="24"/>
      <c r="AB81" s="24"/>
      <c r="AC81" s="24"/>
      <c r="AD81" s="24"/>
    </row>
    <row r="82" spans="1:30" ht="15.75">
      <c r="A82" s="23" t="s">
        <v>49</v>
      </c>
      <c r="B82" s="24"/>
      <c r="C82" s="24"/>
      <c r="D82" s="24"/>
      <c r="E82" s="24"/>
      <c r="F82" s="24"/>
      <c r="G82" s="24"/>
      <c r="H82" s="24"/>
      <c r="I82" s="24"/>
      <c r="J82" s="24"/>
      <c r="K82" s="24"/>
      <c r="L82" s="24"/>
      <c r="M82" s="24"/>
      <c r="N82" s="24"/>
      <c r="O82" s="24"/>
      <c r="P82" s="24"/>
      <c r="Q82" s="24"/>
      <c r="R82" s="25"/>
      <c r="S82" s="25"/>
      <c r="T82" s="24"/>
      <c r="U82" s="24"/>
      <c r="V82" s="24"/>
      <c r="W82" s="24"/>
      <c r="X82" s="24"/>
      <c r="Y82" s="24"/>
      <c r="Z82" s="24"/>
      <c r="AA82" s="24"/>
      <c r="AB82" s="24"/>
      <c r="AC82" s="24"/>
      <c r="AD82" s="24"/>
    </row>
    <row r="83" spans="1:30" ht="15.75">
      <c r="A83" s="23" t="s">
        <v>50</v>
      </c>
      <c r="B83" s="24"/>
      <c r="C83" s="24"/>
      <c r="D83" s="24"/>
      <c r="E83" s="24"/>
      <c r="F83" s="24"/>
      <c r="G83" s="24"/>
      <c r="H83" s="24"/>
      <c r="I83" s="24"/>
      <c r="J83" s="24"/>
      <c r="K83" s="24"/>
      <c r="L83" s="24"/>
      <c r="M83" s="24"/>
      <c r="N83" s="24"/>
      <c r="O83" s="24"/>
      <c r="P83" s="24"/>
      <c r="Q83" s="24"/>
      <c r="R83" s="25"/>
      <c r="S83" s="25"/>
      <c r="T83" s="24"/>
      <c r="U83" s="24"/>
      <c r="V83" s="24"/>
      <c r="W83" s="24"/>
      <c r="X83" s="24"/>
      <c r="Y83" s="24"/>
      <c r="Z83" s="24"/>
      <c r="AA83" s="24"/>
      <c r="AB83" s="24"/>
      <c r="AC83" s="24"/>
      <c r="AD83" s="24"/>
    </row>
    <row r="84" spans="1:30" ht="15.75">
      <c r="A84" s="23" t="s">
        <v>51</v>
      </c>
      <c r="B84" s="24"/>
      <c r="C84" s="24"/>
      <c r="D84" s="24"/>
      <c r="E84" s="24"/>
      <c r="F84" s="24"/>
      <c r="G84" s="24"/>
      <c r="H84" s="24"/>
      <c r="I84" s="24"/>
      <c r="J84" s="24"/>
      <c r="K84" s="24"/>
      <c r="L84" s="24"/>
      <c r="M84" s="24"/>
      <c r="N84" s="24"/>
      <c r="O84" s="24"/>
      <c r="P84" s="24"/>
      <c r="Q84" s="24"/>
      <c r="R84" s="25"/>
      <c r="S84" s="25"/>
      <c r="T84" s="24"/>
      <c r="U84" s="24"/>
      <c r="V84" s="24"/>
      <c r="W84" s="24"/>
      <c r="X84" s="24"/>
      <c r="Y84" s="24"/>
      <c r="Z84" s="24"/>
      <c r="AA84" s="24"/>
      <c r="AB84" s="24"/>
      <c r="AC84" s="24"/>
      <c r="AD84" s="24"/>
    </row>
    <row r="85" spans="1:30" ht="15.75">
      <c r="A85" s="23" t="s">
        <v>52</v>
      </c>
      <c r="B85" s="24"/>
      <c r="C85" s="24"/>
      <c r="D85" s="24"/>
      <c r="E85" s="24"/>
      <c r="F85" s="24"/>
      <c r="G85" s="24"/>
      <c r="H85" s="24"/>
      <c r="I85" s="24"/>
      <c r="J85" s="24"/>
      <c r="K85" s="24"/>
      <c r="L85" s="24"/>
      <c r="M85" s="24"/>
      <c r="N85" s="24"/>
      <c r="O85" s="24"/>
      <c r="P85" s="24"/>
      <c r="Q85" s="24"/>
      <c r="R85" s="25"/>
      <c r="S85" s="25"/>
      <c r="T85" s="24"/>
      <c r="U85" s="24"/>
      <c r="V85" s="24"/>
      <c r="W85" s="24"/>
      <c r="X85" s="24"/>
      <c r="Y85" s="24"/>
      <c r="Z85" s="24"/>
      <c r="AA85" s="24"/>
      <c r="AB85" s="24"/>
      <c r="AC85" s="24"/>
      <c r="AD85" s="24"/>
    </row>
    <row r="86" spans="1:30" ht="15.75">
      <c r="A86" s="23" t="s">
        <v>53</v>
      </c>
      <c r="B86" s="24"/>
      <c r="C86" s="24"/>
      <c r="D86" s="24"/>
      <c r="E86" s="24"/>
      <c r="F86" s="24"/>
      <c r="G86" s="24"/>
      <c r="H86" s="24"/>
      <c r="I86" s="24"/>
      <c r="J86" s="24"/>
      <c r="K86" s="24"/>
      <c r="L86" s="24"/>
      <c r="M86" s="24"/>
      <c r="N86" s="24"/>
      <c r="O86" s="24"/>
      <c r="P86" s="24"/>
      <c r="Q86" s="24"/>
      <c r="R86" s="25"/>
      <c r="S86" s="25"/>
      <c r="T86" s="24"/>
      <c r="U86" s="24"/>
      <c r="V86" s="24"/>
      <c r="W86" s="24"/>
      <c r="X86" s="24"/>
      <c r="Y86" s="24"/>
      <c r="Z86" s="24"/>
      <c r="AA86" s="24"/>
      <c r="AB86" s="24"/>
      <c r="AC86" s="24"/>
      <c r="AD86" s="24"/>
    </row>
    <row r="87" spans="1:30" ht="15.75">
      <c r="A87" s="23" t="s">
        <v>54</v>
      </c>
      <c r="B87" s="24"/>
      <c r="C87" s="24"/>
      <c r="D87" s="24"/>
      <c r="E87" s="24"/>
      <c r="F87" s="24"/>
      <c r="G87" s="24"/>
      <c r="H87" s="24"/>
      <c r="I87" s="24"/>
      <c r="J87" s="24"/>
      <c r="K87" s="24"/>
      <c r="L87" s="24"/>
      <c r="M87" s="24"/>
      <c r="N87" s="24"/>
      <c r="O87" s="24"/>
      <c r="P87" s="24"/>
      <c r="Q87" s="24"/>
      <c r="R87" s="25"/>
      <c r="S87" s="25"/>
      <c r="T87" s="24"/>
      <c r="U87" s="24"/>
      <c r="V87" s="24"/>
      <c r="W87" s="24"/>
      <c r="X87" s="24"/>
      <c r="Y87" s="24"/>
      <c r="Z87" s="24"/>
      <c r="AA87" s="24"/>
      <c r="AB87" s="24"/>
      <c r="AC87" s="24"/>
      <c r="AD87" s="24"/>
    </row>
    <row r="88" spans="1:30" ht="15.75">
      <c r="A88" s="23" t="s">
        <v>55</v>
      </c>
      <c r="B88" s="24"/>
      <c r="C88" s="24"/>
      <c r="D88" s="24"/>
      <c r="E88" s="24"/>
      <c r="F88" s="24"/>
      <c r="G88" s="24"/>
      <c r="H88" s="24"/>
      <c r="I88" s="24"/>
      <c r="J88" s="24"/>
      <c r="K88" s="24"/>
      <c r="L88" s="24"/>
      <c r="M88" s="24"/>
      <c r="N88" s="24"/>
      <c r="O88" s="24"/>
      <c r="P88" s="24"/>
      <c r="Q88" s="24"/>
      <c r="R88" s="25"/>
      <c r="S88" s="25"/>
      <c r="T88" s="24"/>
      <c r="U88" s="24"/>
      <c r="V88" s="24"/>
      <c r="W88" s="24"/>
      <c r="X88" s="24"/>
      <c r="Y88" s="24"/>
      <c r="Z88" s="24"/>
      <c r="AA88" s="24"/>
      <c r="AB88" s="24"/>
      <c r="AC88" s="24"/>
      <c r="AD88" s="24"/>
    </row>
    <row r="89" spans="1:30" ht="15.75">
      <c r="A89" s="23" t="s">
        <v>56</v>
      </c>
      <c r="B89" s="24"/>
      <c r="C89" s="24"/>
      <c r="D89" s="24"/>
      <c r="E89" s="24"/>
      <c r="F89" s="24"/>
      <c r="G89" s="24"/>
      <c r="H89" s="24"/>
      <c r="I89" s="24"/>
      <c r="J89" s="24"/>
      <c r="K89" s="24"/>
      <c r="L89" s="24"/>
      <c r="M89" s="24"/>
      <c r="N89" s="24"/>
      <c r="O89" s="24"/>
      <c r="P89" s="24"/>
      <c r="Q89" s="24"/>
      <c r="R89" s="25"/>
      <c r="S89" s="25"/>
      <c r="T89" s="24"/>
      <c r="U89" s="24"/>
      <c r="V89" s="24"/>
      <c r="W89" s="24"/>
      <c r="X89" s="24"/>
      <c r="Y89" s="24"/>
      <c r="Z89" s="24"/>
      <c r="AA89" s="24"/>
      <c r="AB89" s="24"/>
      <c r="AC89" s="24"/>
      <c r="AD89" s="24"/>
    </row>
    <row r="90" spans="1:30" ht="15.75">
      <c r="A90" s="24"/>
      <c r="B90" s="24"/>
      <c r="C90" s="24"/>
      <c r="D90" s="24"/>
      <c r="E90" s="24"/>
      <c r="F90" s="24"/>
      <c r="G90" s="24"/>
      <c r="H90" s="24"/>
      <c r="I90" s="24"/>
      <c r="J90" s="24"/>
      <c r="K90" s="24"/>
      <c r="L90" s="24"/>
      <c r="M90" s="24"/>
      <c r="N90" s="24"/>
      <c r="O90" s="24"/>
      <c r="P90" s="24"/>
      <c r="Q90" s="24"/>
      <c r="R90" s="25"/>
      <c r="S90" s="25"/>
      <c r="T90" s="24"/>
      <c r="U90" s="24"/>
      <c r="V90" s="24"/>
      <c r="W90" s="24"/>
      <c r="X90" s="24"/>
      <c r="Y90" s="24"/>
      <c r="Z90" s="24"/>
      <c r="AA90" s="24"/>
      <c r="AB90" s="24"/>
      <c r="AC90" s="24"/>
      <c r="AD90" s="24"/>
    </row>
    <row r="91" spans="17:19" ht="15.75">
      <c r="Q91" s="2"/>
      <c r="S91" s="3"/>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2017-10-02T15:23:27Z</dcterms:modified>
  <cp:category/>
  <cp:version/>
  <cp:contentType/>
  <cp:contentStatus/>
</cp:coreProperties>
</file>